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C:\Users\Venta Adrian Ahnaf\Desktop\SUMMARY DATA TEMPLATE EITI INTERNASIONAL\"/>
    </mc:Choice>
  </mc:AlternateContent>
  <bookViews>
    <workbookView xWindow="0" yWindow="0" windowWidth="15345" windowHeight="5925" tabRatio="669" activeTab="1"/>
  </bookViews>
  <sheets>
    <sheet name="Introduction" sheetId="6" r:id="rId1"/>
    <sheet name="1. About" sheetId="2" r:id="rId2"/>
    <sheet name="2. Contextual" sheetId="3" r:id="rId3"/>
    <sheet name="3. Revenues" sheetId="10" r:id="rId4"/>
    <sheet name="Changelog" sheetId="11" state="hidden" r:id="rId5"/>
  </sheets>
  <definedNames>
    <definedName name="Company_2010">#REF!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66" i="10" l="1"/>
  <c r="H64" i="10"/>
  <c r="H65" i="10" l="1"/>
  <c r="H60" i="10"/>
  <c r="H54" i="10"/>
  <c r="H45" i="10"/>
  <c r="H43" i="10"/>
  <c r="JP9" i="10"/>
  <c r="JH9" i="10"/>
  <c r="IZ9" i="10"/>
  <c r="IR9" i="10"/>
  <c r="IJ9" i="10"/>
  <c r="IB9" i="10"/>
  <c r="HT9" i="10"/>
  <c r="HL9" i="10"/>
  <c r="HD9" i="10"/>
  <c r="JT9" i="10"/>
  <c r="JL9" i="10"/>
  <c r="JD9" i="10"/>
  <c r="IV9" i="10"/>
  <c r="IN9" i="10"/>
  <c r="IF9" i="10"/>
  <c r="HP9" i="10"/>
  <c r="H33" i="10"/>
  <c r="H32" i="10"/>
  <c r="H31" i="10"/>
  <c r="H18" i="10"/>
  <c r="H29" i="10"/>
  <c r="H19" i="10"/>
  <c r="IA9" i="10"/>
  <c r="HS9" i="10"/>
  <c r="HK9" i="10"/>
  <c r="HC9" i="10"/>
  <c r="GU9" i="10"/>
  <c r="GM9" i="10"/>
  <c r="GE9" i="10"/>
  <c r="JS9" i="10"/>
  <c r="JK9" i="10"/>
  <c r="JI9" i="10"/>
  <c r="JC9" i="10"/>
  <c r="JA9" i="10"/>
  <c r="IU9" i="10"/>
  <c r="IS9" i="10"/>
  <c r="IM9" i="10"/>
  <c r="IK9" i="10"/>
  <c r="IE9" i="10"/>
  <c r="IC9" i="10"/>
  <c r="HW9" i="10"/>
  <c r="HU9" i="10"/>
  <c r="HM9" i="10"/>
  <c r="HG9" i="10"/>
  <c r="HE9" i="10"/>
  <c r="GY9" i="10"/>
  <c r="GW9" i="10"/>
  <c r="GQ9" i="10"/>
  <c r="GO9" i="10"/>
  <c r="GK9" i="10"/>
  <c r="GI9" i="10"/>
  <c r="GG9" i="10"/>
  <c r="H12" i="10"/>
  <c r="H16" i="10"/>
  <c r="JU9" i="10"/>
  <c r="JQ9" i="10"/>
  <c r="JO9" i="10"/>
  <c r="JM9" i="10"/>
  <c r="JG9" i="10"/>
  <c r="JE9" i="10"/>
  <c r="IY9" i="10"/>
  <c r="IW9" i="10"/>
  <c r="IQ9" i="10"/>
  <c r="IO9" i="10"/>
  <c r="II9" i="10"/>
  <c r="HX9" i="10"/>
  <c r="HO9" i="10"/>
  <c r="H56" i="10" l="1"/>
  <c r="GJ9" i="10"/>
  <c r="GZ9" i="10"/>
  <c r="HH9" i="10"/>
  <c r="GF9" i="10"/>
  <c r="GN9" i="10"/>
  <c r="GV9" i="10"/>
  <c r="H57" i="10"/>
  <c r="H48" i="10"/>
  <c r="H30" i="10"/>
  <c r="H47" i="10"/>
  <c r="H35" i="10"/>
  <c r="GC9" i="10"/>
  <c r="H39" i="10"/>
  <c r="H17" i="10"/>
  <c r="HN9" i="10"/>
  <c r="GH9" i="10"/>
  <c r="GP9" i="10"/>
  <c r="GX9" i="10"/>
  <c r="HF9" i="10"/>
  <c r="HV9" i="10"/>
  <c r="ID9" i="10"/>
  <c r="IL9" i="10"/>
  <c r="IT9" i="10"/>
  <c r="JB9" i="10"/>
  <c r="JJ9" i="10"/>
  <c r="JR9" i="10"/>
  <c r="GD9" i="10"/>
  <c r="GL9" i="10"/>
  <c r="GT9" i="10"/>
  <c r="HB9" i="10"/>
  <c r="HJ9" i="10"/>
  <c r="HR9" i="10"/>
  <c r="HZ9" i="10"/>
  <c r="IH9" i="10"/>
  <c r="IP9" i="10"/>
  <c r="IX9" i="10"/>
  <c r="JF9" i="10"/>
  <c r="JN9" i="10"/>
  <c r="JV9" i="10"/>
  <c r="GS9" i="10"/>
  <c r="HA9" i="10"/>
  <c r="HI9" i="10"/>
  <c r="HQ9" i="10"/>
  <c r="HY9" i="10"/>
  <c r="IG9" i="10"/>
  <c r="GR9" i="10"/>
  <c r="H13" i="10"/>
  <c r="GB9" i="10"/>
  <c r="D17" i="2"/>
  <c r="D18" i="2"/>
  <c r="D55" i="3" l="1"/>
  <c r="D53" i="3"/>
  <c r="D51" i="3"/>
  <c r="D49" i="3"/>
  <c r="D12" i="3"/>
  <c r="D11" i="3"/>
  <c r="D10" i="3"/>
  <c r="D9" i="3"/>
  <c r="D8" i="3"/>
  <c r="D7" i="3"/>
  <c r="D6" i="3"/>
  <c r="D5" i="3"/>
  <c r="H44" i="10" l="1"/>
  <c r="H46" i="10" l="1"/>
  <c r="H52" i="10" l="1"/>
  <c r="H53" i="10"/>
  <c r="FW9" i="10" l="1"/>
  <c r="FV9" i="10"/>
  <c r="FK9" i="10"/>
  <c r="FH9" i="10"/>
  <c r="FE9" i="10"/>
  <c r="FI9" i="10"/>
  <c r="H50" i="10" l="1"/>
  <c r="H51" i="10"/>
  <c r="FZ9" i="10" l="1"/>
  <c r="FY9" i="10"/>
  <c r="FX9" i="10"/>
  <c r="FS9" i="10"/>
  <c r="FR9" i="10"/>
  <c r="FQ9" i="10"/>
  <c r="FP9" i="10"/>
  <c r="FO9" i="10"/>
  <c r="FN9" i="10"/>
  <c r="FM9" i="10"/>
  <c r="FL9" i="10"/>
  <c r="FJ9" i="10"/>
  <c r="FF9" i="10"/>
  <c r="FU9" i="10" l="1"/>
  <c r="FG9" i="10"/>
  <c r="FT9" i="10"/>
  <c r="H34" i="10" l="1"/>
  <c r="FD9" i="10" l="1"/>
  <c r="FC9" i="10"/>
  <c r="FB9" i="10"/>
  <c r="FA9" i="10"/>
  <c r="EZ9" i="10"/>
  <c r="EY9" i="10"/>
  <c r="EX9" i="10"/>
  <c r="EW9" i="10"/>
  <c r="EV9" i="10"/>
  <c r="EU9" i="10"/>
  <c r="ET9" i="10"/>
  <c r="ES9" i="10"/>
  <c r="ER9" i="10"/>
  <c r="EQ9" i="10"/>
  <c r="EP9" i="10"/>
  <c r="EO9" i="10"/>
  <c r="EN9" i="10"/>
  <c r="EM9" i="10"/>
  <c r="EL9" i="10"/>
  <c r="EK9" i="10"/>
  <c r="EJ9" i="10"/>
  <c r="EI9" i="10"/>
  <c r="EH9" i="10"/>
  <c r="EG9" i="10"/>
  <c r="EF9" i="10"/>
  <c r="EE9" i="10"/>
  <c r="ED9" i="10"/>
  <c r="EC9" i="10"/>
  <c r="EB9" i="10"/>
  <c r="EA9" i="10"/>
  <c r="DZ9" i="10"/>
  <c r="DY9" i="10"/>
  <c r="DX9" i="10"/>
  <c r="DW9" i="10"/>
  <c r="DV9" i="10"/>
  <c r="DU9" i="10"/>
  <c r="DT9" i="10"/>
  <c r="DS9" i="10"/>
  <c r="DR9" i="10"/>
  <c r="DQ9" i="10"/>
  <c r="DP9" i="10"/>
  <c r="DO9" i="10"/>
  <c r="DN9" i="10"/>
  <c r="DM9" i="10"/>
  <c r="DL9" i="10"/>
  <c r="DK9" i="10"/>
  <c r="DJ9" i="10"/>
  <c r="DI9" i="10"/>
  <c r="DH9" i="10"/>
  <c r="DG9" i="10"/>
  <c r="DF9" i="10"/>
  <c r="DE9" i="10"/>
  <c r="DD9" i="10"/>
  <c r="DC9" i="10"/>
  <c r="DB9" i="10"/>
  <c r="DA9" i="10"/>
  <c r="CZ9" i="10"/>
  <c r="CY9" i="10"/>
  <c r="CX9" i="10"/>
  <c r="CW9" i="10"/>
  <c r="CV9" i="10"/>
  <c r="CU9" i="10"/>
  <c r="CT9" i="10"/>
  <c r="CS9" i="10"/>
  <c r="CR9" i="10"/>
  <c r="CQ9" i="10"/>
  <c r="CP9" i="10"/>
  <c r="CO9" i="10"/>
  <c r="CN9" i="10"/>
  <c r="CM9" i="10"/>
  <c r="CL9" i="10"/>
  <c r="CK9" i="10"/>
  <c r="CJ9" i="10"/>
  <c r="CI9" i="10"/>
  <c r="CH9" i="10"/>
  <c r="CG9" i="10"/>
  <c r="CF9" i="10"/>
  <c r="CE9" i="10"/>
  <c r="CD9" i="10"/>
  <c r="CC9" i="10"/>
  <c r="CB9" i="10"/>
  <c r="CA9" i="10"/>
  <c r="BZ9" i="10"/>
  <c r="BY9" i="10"/>
  <c r="BX9" i="10"/>
  <c r="BW9" i="10"/>
  <c r="BV9" i="10"/>
  <c r="BU9" i="10"/>
  <c r="BT9" i="10"/>
  <c r="BS9" i="10"/>
  <c r="BR9" i="10"/>
  <c r="BQ9" i="10"/>
  <c r="BP9" i="10"/>
  <c r="BO9" i="10"/>
  <c r="BN9" i="10"/>
  <c r="BM9" i="10"/>
  <c r="BL9" i="10"/>
  <c r="BK9" i="10"/>
  <c r="BJ9" i="10"/>
  <c r="BI9" i="10"/>
  <c r="BH9" i="10"/>
  <c r="BG9" i="10"/>
  <c r="BF9" i="10"/>
  <c r="BD9" i="10"/>
  <c r="BB9" i="10"/>
  <c r="AZ9" i="10"/>
  <c r="AY9" i="10"/>
  <c r="AX9" i="10"/>
  <c r="AW9" i="10"/>
  <c r="AV9" i="10"/>
  <c r="AT9" i="10"/>
  <c r="AS9" i="10"/>
  <c r="AR9" i="10"/>
  <c r="AQ9" i="10"/>
  <c r="AP9" i="10"/>
  <c r="AN9" i="10"/>
  <c r="AM9" i="10"/>
  <c r="AL9" i="10"/>
  <c r="AK9" i="10"/>
  <c r="AJ9" i="10"/>
  <c r="AI9" i="10"/>
  <c r="AE9" i="10"/>
  <c r="AD9" i="10"/>
  <c r="AC9" i="10"/>
  <c r="AB9" i="10"/>
  <c r="AA9" i="10"/>
  <c r="X9" i="10"/>
  <c r="V9" i="10"/>
  <c r="U9" i="10"/>
  <c r="S9" i="10"/>
  <c r="R9" i="10"/>
  <c r="N9" i="10"/>
  <c r="M9" i="10"/>
  <c r="AU9" i="10" l="1"/>
  <c r="BE9" i="10"/>
  <c r="O9" i="10"/>
  <c r="W9" i="10"/>
  <c r="P9" i="10"/>
  <c r="AG9" i="10"/>
  <c r="AH9" i="10"/>
  <c r="AF9" i="10"/>
  <c r="L9" i="10"/>
  <c r="BC9" i="10"/>
  <c r="Z9" i="10"/>
  <c r="BA9" i="10"/>
  <c r="Y9" i="10" l="1"/>
  <c r="AO9" i="10"/>
  <c r="T9" i="10"/>
  <c r="Q9" i="10"/>
  <c r="G69" i="10" l="1"/>
  <c r="G76" i="10" s="1"/>
  <c r="H10" i="10"/>
  <c r="H11" i="10"/>
  <c r="H14" i="10"/>
  <c r="H15" i="10"/>
  <c r="H20" i="10"/>
  <c r="H21" i="10"/>
  <c r="H22" i="10"/>
  <c r="H23" i="10"/>
  <c r="H24" i="10"/>
  <c r="H25" i="10"/>
  <c r="H26" i="10"/>
  <c r="H27" i="10"/>
  <c r="H28" i="10"/>
  <c r="H36" i="10"/>
  <c r="H37" i="10"/>
  <c r="H38" i="10"/>
  <c r="H40" i="10"/>
  <c r="H41" i="10"/>
  <c r="H42" i="10"/>
  <c r="H49" i="10"/>
  <c r="H55" i="10"/>
  <c r="H58" i="10"/>
  <c r="H59" i="10"/>
  <c r="H61" i="10"/>
  <c r="H62" i="10"/>
  <c r="H63" i="10"/>
  <c r="K9" i="10"/>
  <c r="J9" i="10"/>
  <c r="I9" i="10"/>
  <c r="H69" i="10" l="1"/>
  <c r="H76" i="10" s="1"/>
</calcChain>
</file>

<file path=xl/comments1.xml><?xml version="1.0" encoding="utf-8"?>
<comments xmlns="http://schemas.openxmlformats.org/spreadsheetml/2006/main">
  <authors>
    <author>Admin</author>
  </authors>
  <commentList>
    <comment ref="C49" authorId="0" shapeId="0">
      <text>
        <r>
          <rPr>
            <b/>
            <sz val="9"/>
            <color indexed="81"/>
            <rFont val="Tahoma"/>
            <family val="2"/>
          </rPr>
          <t xml:space="preserve">SHINTA:
</t>
        </r>
        <r>
          <rPr>
            <sz val="9"/>
            <color indexed="81"/>
            <rFont val="Tahoma"/>
            <family val="2"/>
          </rPr>
          <t xml:space="preserve">doesn’t fit with the question above. Expenditures and received. 
</t>
        </r>
      </text>
    </comment>
  </commentList>
</comments>
</file>

<file path=xl/sharedStrings.xml><?xml version="1.0" encoding="utf-8"?>
<sst xmlns="http://schemas.openxmlformats.org/spreadsheetml/2006/main" count="1102" uniqueCount="683">
  <si>
    <t>Other revenue</t>
  </si>
  <si>
    <t>Commodities</t>
  </si>
  <si>
    <t>Name of revenue stream in country</t>
  </si>
  <si>
    <t>Subtotals</t>
  </si>
  <si>
    <t>Legal name</t>
  </si>
  <si>
    <t>Identification #</t>
  </si>
  <si>
    <t>Start Date</t>
  </si>
  <si>
    <t>End Date</t>
  </si>
  <si>
    <t>Oil</t>
  </si>
  <si>
    <t>Gas</t>
  </si>
  <si>
    <t>Mining</t>
  </si>
  <si>
    <t>Other</t>
  </si>
  <si>
    <t>&lt;text&gt;</t>
  </si>
  <si>
    <t>&lt;URL&gt;</t>
  </si>
  <si>
    <t>Other file, link</t>
  </si>
  <si>
    <t>By Revenue Stream</t>
  </si>
  <si>
    <t>By Company</t>
  </si>
  <si>
    <t>Entry</t>
  </si>
  <si>
    <t>Add rows as necessary to add other sectors</t>
  </si>
  <si>
    <t>PDF</t>
  </si>
  <si>
    <t>If multiple files, add rows as necessary.</t>
  </si>
  <si>
    <t>“Summary data from each EITI Report should be submitted electronically to the International Secretariat according to the standardised reporting format provided by the International Secretariat”</t>
  </si>
  <si>
    <t xml:space="preserve">   Part 2 addresses availability of contextual data, in line with requirements 3 and 4</t>
  </si>
  <si>
    <t>Fields marked in orange are required.</t>
  </si>
  <si>
    <t>Fields marked in yellow are optional.</t>
  </si>
  <si>
    <t>According to the EITI Standard §5.3.b:</t>
  </si>
  <si>
    <t>By Project</t>
  </si>
  <si>
    <t>Country</t>
  </si>
  <si>
    <t>Fiscal Year Covered in the Report</t>
  </si>
  <si>
    <t>Independent Administrator</t>
  </si>
  <si>
    <t xml:space="preserve">Sectors Covered </t>
  </si>
  <si>
    <t>Web links to EITI Report, on the national EITI website</t>
  </si>
  <si>
    <t>Disaggregtion of Data</t>
  </si>
  <si>
    <t>The data will be used to populate the global EITI data repository, available on the international EITI website.</t>
  </si>
  <si>
    <t>The form has 3 parts (worksheets):</t>
  </si>
  <si>
    <t xml:space="preserve"> </t>
  </si>
  <si>
    <t>Entry. If yes, provide a reference to the relevant section in the EITI Report.</t>
  </si>
  <si>
    <t>Included in EITI Report</t>
  </si>
  <si>
    <t xml:space="preserve">   Part 3 covers data on government revenues per revenue stream and company. An example of this part using Norway's 2012 EITI Report is available in a final worksheet</t>
  </si>
  <si>
    <t>Number of reporting government entities</t>
  </si>
  <si>
    <t>Number of reporting companies</t>
  </si>
  <si>
    <t>Publicly available registry of beneficial ownership</t>
  </si>
  <si>
    <t>Reporting currency</t>
  </si>
  <si>
    <t>11E</t>
  </si>
  <si>
    <t>Taxes</t>
  </si>
  <si>
    <t>111E</t>
  </si>
  <si>
    <t>Taxes on income, profits and capital gains</t>
  </si>
  <si>
    <t>1112E1</t>
  </si>
  <si>
    <t xml:space="preserve">   Ordinary taxes on income, profits and capital gains</t>
  </si>
  <si>
    <t>1112E2</t>
  </si>
  <si>
    <t xml:space="preserve">   Extraordinary taxes on income, profits and capital gains</t>
  </si>
  <si>
    <t>112E</t>
  </si>
  <si>
    <t>Taxes on payroll and workforce</t>
  </si>
  <si>
    <t>113E</t>
  </si>
  <si>
    <t>114E</t>
  </si>
  <si>
    <t>Taxes on goods and services</t>
  </si>
  <si>
    <t>1141E</t>
  </si>
  <si>
    <t>1142E</t>
  </si>
  <si>
    <t xml:space="preserve">   Excise taxes</t>
  </si>
  <si>
    <t>1145E</t>
  </si>
  <si>
    <t xml:space="preserve">   Taxes on use of goods/permission to use goods or perform activities</t>
  </si>
  <si>
    <t>114521E</t>
  </si>
  <si>
    <t xml:space="preserve">      Licence fees</t>
  </si>
  <si>
    <t>114522E</t>
  </si>
  <si>
    <t xml:space="preserve">      Emission and pollution taxes</t>
  </si>
  <si>
    <t>11451E</t>
  </si>
  <si>
    <t xml:space="preserve">      Motor vehicle taxes</t>
  </si>
  <si>
    <t>115E</t>
  </si>
  <si>
    <t>Taxes on international trade and transactions</t>
  </si>
  <si>
    <t>1151E</t>
  </si>
  <si>
    <t xml:space="preserve">   Customs and other import duties</t>
  </si>
  <si>
    <t>1152E</t>
  </si>
  <si>
    <t xml:space="preserve">   Taxes on exports</t>
  </si>
  <si>
    <t>1153E1</t>
  </si>
  <si>
    <t xml:space="preserve">   Profits of natural resource export monopolies</t>
  </si>
  <si>
    <t>116E</t>
  </si>
  <si>
    <t>12E</t>
  </si>
  <si>
    <t>Social contributions</t>
  </si>
  <si>
    <t>1212E</t>
  </si>
  <si>
    <t>Social security employer contributions</t>
  </si>
  <si>
    <t>14E</t>
  </si>
  <si>
    <t>141E</t>
  </si>
  <si>
    <t>Property income</t>
  </si>
  <si>
    <t>1412E</t>
  </si>
  <si>
    <t xml:space="preserve">   Dividends</t>
  </si>
  <si>
    <t>1412E1</t>
  </si>
  <si>
    <t xml:space="preserve">      From state-owned enterprises</t>
  </si>
  <si>
    <t>1412E2</t>
  </si>
  <si>
    <t xml:space="preserve">      From government participation (equity)</t>
  </si>
  <si>
    <t>1413E</t>
  </si>
  <si>
    <t xml:space="preserve">   Withdrawals from income of quasi-corporations</t>
  </si>
  <si>
    <t>1415E</t>
  </si>
  <si>
    <t xml:space="preserve">   Rent</t>
  </si>
  <si>
    <t>1415E1</t>
  </si>
  <si>
    <t xml:space="preserve">      Royalties</t>
  </si>
  <si>
    <t>1415E2</t>
  </si>
  <si>
    <t xml:space="preserve">      Bonuses</t>
  </si>
  <si>
    <t xml:space="preserve">      Production entitlements (in-kind or cash)</t>
  </si>
  <si>
    <t>1415E31</t>
  </si>
  <si>
    <t xml:space="preserve">         Delivered/paid directly to government</t>
  </si>
  <si>
    <t>1415E32</t>
  </si>
  <si>
    <t xml:space="preserve">         Delivered/paid to state-owned enterprise(s)</t>
  </si>
  <si>
    <t>1415E4</t>
  </si>
  <si>
    <t>1415E5</t>
  </si>
  <si>
    <t>142E</t>
  </si>
  <si>
    <t>Sales of goods and services</t>
  </si>
  <si>
    <t>1421E</t>
  </si>
  <si>
    <t xml:space="preserve">   Sales of goods and services by government units</t>
  </si>
  <si>
    <t>1422E</t>
  </si>
  <si>
    <t xml:space="preserve">   Administrative fees for government services</t>
  </si>
  <si>
    <t>143E</t>
  </si>
  <si>
    <t>Fines, penalties, and forfeits</t>
  </si>
  <si>
    <t>144E1</t>
  </si>
  <si>
    <t>Voluntary transfers to government (donations)</t>
  </si>
  <si>
    <t>GFS codes of revenue streams from extractive companies</t>
  </si>
  <si>
    <t>Government revenues from extractive companies, per revenue stream</t>
  </si>
  <si>
    <t>This worksheet covers (A) identification of whether a revenue stream is included in the EITI Report, (B) listing the revenue streams according to their corresponding classification,</t>
  </si>
  <si>
    <t>A. GFS classification of revenue streams</t>
  </si>
  <si>
    <t>C. Companies</t>
  </si>
  <si>
    <t xml:space="preserve">      Compulsory transfers to government (infrastructure and other)</t>
  </si>
  <si>
    <t xml:space="preserve">      Other rent payments</t>
  </si>
  <si>
    <t>E. Notes</t>
  </si>
  <si>
    <t>(C) listing the companies that are reporting, (D) recording the payments per revenue stream and company, and (E) any notes to explain the information provided.</t>
  </si>
  <si>
    <t>Enter companies included in the EITI Report. Add columns as necessary.</t>
  </si>
  <si>
    <t>Record figures as reported by government, corrected after reconcilation.</t>
  </si>
  <si>
    <t>About</t>
  </si>
  <si>
    <t xml:space="preserve">   Part 1 covers the basic characteristics about the report</t>
  </si>
  <si>
    <t>Template for Summary Data from the EITI Report</t>
  </si>
  <si>
    <r>
      <t xml:space="preserve">This template should be completed in full and </t>
    </r>
    <r>
      <rPr>
        <u/>
        <sz val="11"/>
        <color rgb="FF000000"/>
        <rFont val="Calibri"/>
        <family val="2"/>
        <scheme val="minor"/>
      </rPr>
      <t>submitted by email</t>
    </r>
    <r>
      <rPr>
        <sz val="11"/>
        <rFont val="Calibri"/>
        <family val="2"/>
        <scheme val="minor"/>
      </rPr>
      <t xml:space="preserve"> by the national secretariat </t>
    </r>
    <r>
      <rPr>
        <sz val="11"/>
        <color rgb="FF000000"/>
        <rFont val="Calibri"/>
        <family val="2"/>
        <scheme val="minor"/>
      </rPr>
      <t xml:space="preserve">to the International EITI Secretariat following the publication of the report. </t>
    </r>
  </si>
  <si>
    <t>Conversion rate utilised.  US $ 1 =</t>
  </si>
  <si>
    <t>ISO currency code</t>
  </si>
  <si>
    <t>Add/remove rows as necessary, per registry</t>
  </si>
  <si>
    <t>Add rows as necessary</t>
  </si>
  <si>
    <t>If yes, link to government's accounts, where revenues are recorded</t>
  </si>
  <si>
    <t>Name</t>
  </si>
  <si>
    <t>Email address</t>
  </si>
  <si>
    <t>Organisation</t>
  </si>
  <si>
    <t>Contact details to person who has completed this template</t>
  </si>
  <si>
    <t>Unit</t>
  </si>
  <si>
    <t>Modify entry in "unit" column if other than default.</t>
  </si>
  <si>
    <t>Oil, volume</t>
  </si>
  <si>
    <t>Gas, volume</t>
  </si>
  <si>
    <t>Contribution of extractive industries to economy (3.4)</t>
  </si>
  <si>
    <t>Production volume and value (3.5.a)</t>
  </si>
  <si>
    <t>Export volume and value (3.5.b)</t>
  </si>
  <si>
    <t>Register of licences (3.9)</t>
  </si>
  <si>
    <t>Allocation of licences (3.10)</t>
  </si>
  <si>
    <t>Beneficial ownership (3.11)</t>
  </si>
  <si>
    <t>Contracts (3.12)</t>
  </si>
  <si>
    <t>Does the report address the government's policy on contract disclosure?</t>
  </si>
  <si>
    <t>Are contracts disclosed?</t>
  </si>
  <si>
    <t>Link to other financial reports, where revenues are recorded</t>
  </si>
  <si>
    <t>Add rows if necessary, per registry</t>
  </si>
  <si>
    <t>Sale of the state’s share of production or other sales collected in-kind (4.1.c)</t>
  </si>
  <si>
    <t>Social expenditures (4.1.e)</t>
  </si>
  <si>
    <t>Does the report address the issue?</t>
  </si>
  <si>
    <t>Does the report address social expenditures?</t>
  </si>
  <si>
    <t>Total volume sold? (indicate unit, add rows as needed)</t>
  </si>
  <si>
    <t>Total revenue received?</t>
  </si>
  <si>
    <t>Infrastructure provisions and barter arrangements (4.1.d)?</t>
  </si>
  <si>
    <t>Transportation revenues (4.1.f)</t>
  </si>
  <si>
    <t>Sub-national payments (4.2.d)?</t>
  </si>
  <si>
    <t>Sub-national transfers (4.2.e)?</t>
  </si>
  <si>
    <t>If yes, what was the total revenue received?</t>
  </si>
  <si>
    <t>Does the report address transportation revenues?</t>
  </si>
  <si>
    <t>Does the report address sub-national payments?</t>
  </si>
  <si>
    <t>Does the report address sub-national transfers?</t>
  </si>
  <si>
    <t>Name of receiving government agency</t>
  </si>
  <si>
    <t>TOTAL, reconciled</t>
  </si>
  <si>
    <t>Revenue, as disclosed by government</t>
  </si>
  <si>
    <t xml:space="preserve">TOTAL, disclosed by government </t>
  </si>
  <si>
    <t>Currency unit</t>
  </si>
  <si>
    <t>D. Reconciled revenue streams per company</t>
  </si>
  <si>
    <t>Changelog</t>
  </si>
  <si>
    <t>1.0</t>
  </si>
  <si>
    <t>Version</t>
  </si>
  <si>
    <t>Date</t>
  </si>
  <si>
    <t>Comment</t>
  </si>
  <si>
    <t>First published version.</t>
  </si>
  <si>
    <t>1.0a</t>
  </si>
  <si>
    <t>Minor corrections to bring English version of "Revenues - example Norway", to bring it in-line with changes to "3 Revenues"</t>
  </si>
  <si>
    <t>Comments</t>
  </si>
  <si>
    <t>Direct URL to source, or to section in EITI Report</t>
  </si>
  <si>
    <t>Add rows as necessary to add other disaggregations</t>
  </si>
  <si>
    <t>secretariat@eiti.org.</t>
  </si>
  <si>
    <t xml:space="preserve">The International Secretariat can provide advice and support on request. Please contact </t>
  </si>
  <si>
    <t>1.1</t>
  </si>
  <si>
    <t>Suggested additions/changes in red boxes</t>
  </si>
  <si>
    <t>Suggested removals in red text</t>
  </si>
  <si>
    <t>Electronic data file (CSV, excel)</t>
  </si>
  <si>
    <t>B. Revenue streams (including non-reconciled)</t>
  </si>
  <si>
    <r>
      <t xml:space="preserve">Separating columns in </t>
    </r>
    <r>
      <rPr>
        <i/>
        <sz val="10"/>
        <color theme="1"/>
        <rFont val="Calibri"/>
        <family val="2"/>
        <scheme val="minor"/>
      </rPr>
      <t>3. Revenues</t>
    </r>
    <r>
      <rPr>
        <sz val="10"/>
        <color theme="1"/>
        <rFont val="Calibri"/>
        <family val="2"/>
        <scheme val="minor"/>
      </rPr>
      <t xml:space="preserve"> are removed</t>
    </r>
  </si>
  <si>
    <t>&lt;Choose option&gt;</t>
  </si>
  <si>
    <t>Gross Domestic Product - all sectors</t>
  </si>
  <si>
    <t>Government revenue - extractive industries</t>
  </si>
  <si>
    <t>Government revenue - all sectors</t>
  </si>
  <si>
    <t>Gross Domestic Product - extractive industries (Gross Value Added)</t>
  </si>
  <si>
    <t>Exports - extractive industries</t>
  </si>
  <si>
    <t>Exports - all sectors</t>
  </si>
  <si>
    <t>Are EI revenues recorded in the government accounts/budget?</t>
  </si>
  <si>
    <t>Distribution of revenues from extractive industries (3.7.a)</t>
  </si>
  <si>
    <t xml:space="preserve">Revenues not classified </t>
  </si>
  <si>
    <t>15E</t>
  </si>
  <si>
    <t>Indicate if revenue stream is "included and reconciled", "included and partially reconciled", "included and not reconciled",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</si>
  <si>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</si>
  <si>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1.1a</t>
  </si>
  <si>
    <t>Suggested changes approved</t>
  </si>
  <si>
    <t>Version 1.1 as of 05 March 2015</t>
  </si>
  <si>
    <t>Indonesia</t>
  </si>
  <si>
    <t>Yes</t>
  </si>
  <si>
    <t>Included and reconciled</t>
  </si>
  <si>
    <t>Directorate General Budget</t>
  </si>
  <si>
    <t>Thousand USD</t>
  </si>
  <si>
    <t>PT Chevron Pacific Indonesia</t>
  </si>
  <si>
    <t>Chevron Indonesia Co.</t>
  </si>
  <si>
    <t>Inpex Offshore North Mahakam Ltd.</t>
  </si>
  <si>
    <t>Chevron Makassar Ltd.</t>
  </si>
  <si>
    <t>Tip Top Makassar Ltd.</t>
  </si>
  <si>
    <t xml:space="preserve">Chevron Siak Inc. </t>
  </si>
  <si>
    <t>Total E&amp;P Indonesie</t>
  </si>
  <si>
    <t>ConocoPhillips Indonesia Inc. Ltd.</t>
  </si>
  <si>
    <t>Chevron South Natuna B Inc.</t>
  </si>
  <si>
    <t>INPEX Natuna Corp.</t>
  </si>
  <si>
    <t>ConocoPhillips (Grissik) Ltd.</t>
  </si>
  <si>
    <t>Talisman (Corridor) Ltd.</t>
  </si>
  <si>
    <t>ConocoPhillips (South Jambi) Ltd.</t>
  </si>
  <si>
    <t>PetroChina International Jambi B Ltd.</t>
  </si>
  <si>
    <t>PT Pertamina EP</t>
  </si>
  <si>
    <t>Virginia Indonesia Co.</t>
  </si>
  <si>
    <t>Virginia International Co.</t>
  </si>
  <si>
    <t>BP East Kalimantan Ltd.</t>
  </si>
  <si>
    <t>Lasmo Sanga Sanga Ltd.</t>
  </si>
  <si>
    <t>Opicoil Houston Inc.</t>
  </si>
  <si>
    <t>Universe Gas &amp; Oil Company Inc.</t>
  </si>
  <si>
    <t>Virginia Indonesia Co.CBM Ltd.</t>
  </si>
  <si>
    <t>Mobil Exploration Indonesia Inc.</t>
  </si>
  <si>
    <t>Exxon-Mobil Oil Indonesia Inc.</t>
  </si>
  <si>
    <t>Mobil Cepu Ltd.</t>
  </si>
  <si>
    <t>Ampolex (Cepu) Pte. Ltd.</t>
  </si>
  <si>
    <t>PT Pertamina EP Cepu</t>
  </si>
  <si>
    <t>PT Sarana Patra Hulu Cepu</t>
  </si>
  <si>
    <t>PT Asri Darma Sejahtera</t>
  </si>
  <si>
    <t>PT Blora Patragas Hulu</t>
  </si>
  <si>
    <t>PT Petrogas Jatim Utama Cendana</t>
  </si>
  <si>
    <t>CNOOC SES Ltd.</t>
  </si>
  <si>
    <t>KNOC Sumatera Ltd.</t>
  </si>
  <si>
    <t>Fortuna Resources (Sunda) Ltd</t>
  </si>
  <si>
    <t>Talisman Resources (Bahamas) Ltd.</t>
  </si>
  <si>
    <t>Talisman UK (Southeast Sumatera) Ltd.</t>
  </si>
  <si>
    <t xml:space="preserve">Risco Energy SES BV </t>
  </si>
  <si>
    <t>BP Muturi Holdings B.V.</t>
  </si>
  <si>
    <t>CNOOC Muturi Ltd.</t>
  </si>
  <si>
    <t>Indonesian Natural Gas Resources Muturi Inc.</t>
  </si>
  <si>
    <t>PT Bumi Siak Pusako</t>
  </si>
  <si>
    <t xml:space="preserve">PT Pertamina Hulu Energi ONWJ </t>
  </si>
  <si>
    <t>EMP ONWJ Ltd.</t>
  </si>
  <si>
    <t>Talisman Resources (ONWJ) Ltd.</t>
  </si>
  <si>
    <t>JOB Pertamina- PetroChina East Java Ltd.</t>
  </si>
  <si>
    <t>JOB Pertamina- PetroChina Salawati Ltd.</t>
  </si>
  <si>
    <t>RHP Salawati Island B.V.</t>
  </si>
  <si>
    <t>Petrogas (Island) Ltd.</t>
  </si>
  <si>
    <t>JOB Pertamina-Medco E&amp;P Tomori Sulawesi</t>
  </si>
  <si>
    <t>JOB Pertamina-Golden Spike Energy Indonesia Ltd.</t>
  </si>
  <si>
    <t>Petrochina Int’l Jabung Ltd.</t>
  </si>
  <si>
    <t>Petronas Carigali (Jabung) Ltd.</t>
  </si>
  <si>
    <t>PP Oil &amp; Gas (Jabung) Ltd.</t>
  </si>
  <si>
    <t>Petrochina Int’l Bermuda Ltd.</t>
  </si>
  <si>
    <t>Petrogas (Basin) Ltd.</t>
  </si>
  <si>
    <t>RHP Salawati Basin BV.</t>
  </si>
  <si>
    <t>Petrochina Int’l Bangko Ltd.</t>
  </si>
  <si>
    <t>BP Berau Ltd.</t>
  </si>
  <si>
    <t>MI Berau B.V.</t>
  </si>
  <si>
    <t>KG Berau Petroleum Ltd.</t>
  </si>
  <si>
    <t>Nippon Oil Expl. (Berau) Ltd.</t>
  </si>
  <si>
    <t>BP Wiriagar Ltd.</t>
  </si>
  <si>
    <t>KG Wiriagar Petroleum Ltd.</t>
  </si>
  <si>
    <t>Talisman Wiriagar Overseas Ltd.</t>
  </si>
  <si>
    <t>PDPDE South Sumatera</t>
  </si>
  <si>
    <t>Lematang E&amp;P Ltd.</t>
  </si>
  <si>
    <t>Lundin Lematang B.V.</t>
  </si>
  <si>
    <t>Kufpec Indonesia (Natuna) B.V.</t>
  </si>
  <si>
    <t>Natuna 1 B.V. (Petronas)</t>
  </si>
  <si>
    <t>Natuna 2 BV (HESS)</t>
  </si>
  <si>
    <t>Pearl Oil (Sebuku) Ltd.</t>
  </si>
  <si>
    <t>INPEX South Makassar Ltd.</t>
  </si>
  <si>
    <t>EMP Malacca Strait S.A.</t>
  </si>
  <si>
    <t>OOGC Malacca Ltd.</t>
  </si>
  <si>
    <t>Malacca Petroleum Ltd.</t>
  </si>
  <si>
    <t>Kangean Energy Indonesia Ltd.</t>
  </si>
  <si>
    <t>EMP Exploration (Kangean) Ltd.</t>
  </si>
  <si>
    <t xml:space="preserve">EMP Korinci Baru Ltd. </t>
  </si>
  <si>
    <t>PT Prakarsa Brantas</t>
  </si>
  <si>
    <t>EMP Bentu Limited</t>
  </si>
  <si>
    <t>Star Energy (Kakap) Ltd.</t>
  </si>
  <si>
    <t>Premier Oil Kakap B.V.</t>
  </si>
  <si>
    <t>SPC Kakap Ltd.</t>
  </si>
  <si>
    <t>Novus UK (Kakap) Ltd.</t>
  </si>
  <si>
    <t>Novus Petroleum Canada (Kakap) Ltd.</t>
  </si>
  <si>
    <t>Natuna UK (Kakap 2) Ltd.</t>
  </si>
  <si>
    <t>Novus Nominess Pty. Ltd.</t>
  </si>
  <si>
    <t>JOB Pertamina -Talisman (Ogan Komering) Ltd.</t>
  </si>
  <si>
    <t>Talisman (Ogan Komering) Ltd.</t>
  </si>
  <si>
    <t>Saka Indonesia Pangkah Ltd.</t>
  </si>
  <si>
    <t>Santos (Sampang) Pty. Ltd.</t>
  </si>
  <si>
    <t>Singapore Petroleum Sampang Ltd.</t>
  </si>
  <si>
    <t>Cue Sampang Pty. Ltd.</t>
  </si>
  <si>
    <t>Santos (Madura Offshore) Pty. Ltd.</t>
  </si>
  <si>
    <t>Petronas Carigali Madura Ltd.</t>
  </si>
  <si>
    <t>PT Petrogas Pantai Madura</t>
  </si>
  <si>
    <t>Energy Equity Epic (Sengkang) Pty. Ltd.</t>
  </si>
  <si>
    <t>Citic Seram Energy Ltd.</t>
  </si>
  <si>
    <t>KUFPEC Indonesia (Seram) Ltd.</t>
  </si>
  <si>
    <t>Kalrez Petroleum (Seram) Ltd.</t>
  </si>
  <si>
    <t>MontD’Or Oil Tungkal Ltd.</t>
  </si>
  <si>
    <t xml:space="preserve">Petroselat Ltd. </t>
  </si>
  <si>
    <t>PetroChina International Selat Panjang Ltd.</t>
  </si>
  <si>
    <t>International Mineral Resources Inc.</t>
  </si>
  <si>
    <t>BUMD Benuo Taka</t>
  </si>
  <si>
    <t>PT Sarana Pembangunan Riau</t>
  </si>
  <si>
    <t>Kingswood Capital Ltd.</t>
  </si>
  <si>
    <t>Merangin B.V.</t>
  </si>
  <si>
    <t>Sinochem Merangin Ltd.</t>
  </si>
  <si>
    <t>Camar Resources Canada Inc.</t>
  </si>
  <si>
    <t>Camar Bawean Petroleum Ltd.</t>
  </si>
  <si>
    <t xml:space="preserve">Triangle Pase Inc </t>
  </si>
  <si>
    <t>JOB Pertamina - Talisman Jambi Merang</t>
  </si>
  <si>
    <t>Pacific Oil &amp; Gas (Jambi Merang) Ltd.</t>
  </si>
  <si>
    <t>Talisman (Jambi Merang) Ltd.</t>
  </si>
  <si>
    <t>Total Tengah</t>
  </si>
  <si>
    <t>INPEX Tengah Ltd.</t>
  </si>
  <si>
    <t>INDONESIA PETROLEUM LTD.</t>
  </si>
  <si>
    <t>Kodeco Energy Co. Ltd.</t>
  </si>
  <si>
    <t>PT Mandiri Madura Barat</t>
  </si>
  <si>
    <t>Tately N.V.</t>
  </si>
  <si>
    <t>Risco Energy ONWJ B.V</t>
  </si>
  <si>
    <t>Control</t>
  </si>
  <si>
    <t>PT Pertamina Hulu Energi Makassar Strait</t>
  </si>
  <si>
    <t>PT Pertamina Hulu Energi Corridor</t>
  </si>
  <si>
    <t>PT Pertamina Hulu Energi Tuban</t>
  </si>
  <si>
    <t>PT Pertamina Hulu Energi Jabung</t>
  </si>
  <si>
    <t>Total E&amp;P Sebuku</t>
  </si>
  <si>
    <t>Lapindo Brantas Inc.</t>
  </si>
  <si>
    <t>PT Minarak Brantas</t>
  </si>
  <si>
    <t xml:space="preserve">PT EMP Tonga </t>
  </si>
  <si>
    <t>PT SPR Langgak</t>
  </si>
  <si>
    <t>PT Sele Raya Merangin Dua</t>
  </si>
  <si>
    <t>PT Pertamina Hulu Energi South Jambi</t>
  </si>
  <si>
    <t>PT Pertamina Hulu Energi Tuban East Java</t>
  </si>
  <si>
    <t>PT Pertamina Hulu Energi Salawati</t>
  </si>
  <si>
    <t>PT Pertamina Hulu Energi Tomori Sulawesi</t>
  </si>
  <si>
    <t>PT Pertamina Hulu Energi Raja Tempirai</t>
  </si>
  <si>
    <t>PT Pertamina Hulu Energi Ogan Komering</t>
  </si>
  <si>
    <t>PT Pertamina Hulu Energi Gebang</t>
  </si>
  <si>
    <t>PT Pertamina Hulu Energi Jambi Merang</t>
  </si>
  <si>
    <t>PT Pertamina Hulu Energi West Madura</t>
  </si>
  <si>
    <t>PT Pertamina Hulu Energi Tengah K.</t>
  </si>
  <si>
    <t>PT Sumatera Persada Energi</t>
  </si>
  <si>
    <t>PT Medco E&amp;P Rimau</t>
  </si>
  <si>
    <t>PT Medco E&amp;P Tarakan</t>
  </si>
  <si>
    <t>PT Medco E&amp;P Lematang</t>
  </si>
  <si>
    <t>PT Pertamina Hulu Energi Rokan CPP</t>
  </si>
  <si>
    <t>BOB PT Bumi Siak Pusako-Pertamina Hulu</t>
  </si>
  <si>
    <t>PetroChina International Kepala Burung Ltd.</t>
  </si>
  <si>
    <t>Corporate Social Responsibility (CSR)</t>
  </si>
  <si>
    <t>Included not reconciled</t>
  </si>
  <si>
    <r>
      <t xml:space="preserve"> </t>
    </r>
    <r>
      <rPr>
        <sz val="11"/>
        <color theme="1"/>
        <rFont val="Arial"/>
        <family val="2"/>
      </rPr>
      <t>JOB Pertamina-EMP Gebang Ltd.</t>
    </r>
  </si>
  <si>
    <t>Government Lifting Oil - Export and Domestic</t>
  </si>
  <si>
    <t>Government Lifting Gas - Export and Domestic</t>
  </si>
  <si>
    <r>
      <t xml:space="preserve">   General taxes on goods and services on VAT - </t>
    </r>
    <r>
      <rPr>
        <i/>
        <sz val="12"/>
        <color rgb="FFFF0000"/>
        <rFont val="Calibri"/>
        <family val="2"/>
      </rPr>
      <t>Deduction</t>
    </r>
  </si>
  <si>
    <r>
      <t xml:space="preserve">Other taxes payable by natural resource companies - </t>
    </r>
    <r>
      <rPr>
        <i/>
        <sz val="12"/>
        <color rgb="FFFF0000"/>
        <rFont val="Calibri"/>
        <family val="2"/>
      </rPr>
      <t>Deduction</t>
    </r>
  </si>
  <si>
    <r>
      <t xml:space="preserve">         Delivered/paid directly to government - </t>
    </r>
    <r>
      <rPr>
        <i/>
        <sz val="12"/>
        <color rgb="FFFF0000"/>
        <rFont val="Calibri"/>
        <family val="2"/>
      </rPr>
      <t>Deduction</t>
    </r>
  </si>
  <si>
    <t>SKK Migas</t>
  </si>
  <si>
    <r>
      <t xml:space="preserve">Taxes on property - </t>
    </r>
    <r>
      <rPr>
        <i/>
        <sz val="12"/>
        <color rgb="FFFF0000"/>
        <rFont val="Calibri"/>
        <family val="2"/>
      </rPr>
      <t>Deduction</t>
    </r>
  </si>
  <si>
    <t>Local Community</t>
  </si>
  <si>
    <t>BP East Kalimantan CBM Ltd.</t>
  </si>
  <si>
    <t>ENI CBM Ltd.</t>
  </si>
  <si>
    <t>Japan CBM Ltd.</t>
  </si>
  <si>
    <t>PT PHE OSES</t>
  </si>
  <si>
    <t>PT PHE Salawati Basin</t>
  </si>
  <si>
    <t>Natuna 2 BV (PHE)</t>
  </si>
  <si>
    <t>PT Imbang Tata Alam</t>
  </si>
  <si>
    <t>PT Surya Kencana Perkasa</t>
  </si>
  <si>
    <t>PT Petross Petroleum Production</t>
  </si>
  <si>
    <t>Gulf Petroleum Investment Co.</t>
  </si>
  <si>
    <t>Lion International Investment Ltd.</t>
  </si>
  <si>
    <t>PT Medco E&amp;P Indonesia (S&amp;C Sumatera)</t>
  </si>
  <si>
    <t>PT Medco E&amp;P Indonesia (Kampar)</t>
  </si>
  <si>
    <t>PT Medco E&amp;P Indonesia (South Sumatera)</t>
  </si>
  <si>
    <t>Premier Oil Natuna Sea B.V.</t>
  </si>
  <si>
    <t>Kufpec Indonesia (SES) BV</t>
  </si>
  <si>
    <t>KUFPEC Indonesia (ONWJ) BV.</t>
  </si>
  <si>
    <t xml:space="preserve">Tomori E&amp;P Ltd. </t>
  </si>
  <si>
    <t>PT Pertamina Hulu Energi Kakap</t>
  </si>
  <si>
    <t xml:space="preserve">Fuel - X </t>
  </si>
  <si>
    <t>Over/(Under) Lifting - Oil</t>
  </si>
  <si>
    <t>Over/(Under) Lifting - Gas</t>
  </si>
  <si>
    <t>Directorate General Oil and Gas</t>
  </si>
  <si>
    <t>Oil &amp; Gas</t>
  </si>
  <si>
    <t>Operator#1</t>
  </si>
  <si>
    <t>Operator#2</t>
  </si>
  <si>
    <t>Operator#3</t>
  </si>
  <si>
    <t>Operator#4</t>
  </si>
  <si>
    <t>Operator#5</t>
  </si>
  <si>
    <t>Operator#6</t>
  </si>
  <si>
    <t>Operator#7</t>
  </si>
  <si>
    <t>Operator#8</t>
  </si>
  <si>
    <t>Operator#9</t>
  </si>
  <si>
    <t>Operator#10</t>
  </si>
  <si>
    <t>Operator#11</t>
  </si>
  <si>
    <t>Operator#12</t>
  </si>
  <si>
    <t>Operator#13</t>
  </si>
  <si>
    <t>Operator#14</t>
  </si>
  <si>
    <t>Operator#15</t>
  </si>
  <si>
    <t>Operator#16</t>
  </si>
  <si>
    <t>Operator#17</t>
  </si>
  <si>
    <t>Operator#18</t>
  </si>
  <si>
    <t>Operator#19</t>
  </si>
  <si>
    <t>Operator#20</t>
  </si>
  <si>
    <t>Operator#21</t>
  </si>
  <si>
    <t>Operator#22</t>
  </si>
  <si>
    <t>Operator#23</t>
  </si>
  <si>
    <t>Operator#24</t>
  </si>
  <si>
    <t>Operator#25</t>
  </si>
  <si>
    <t>Operator#26</t>
  </si>
  <si>
    <t>Operator#27</t>
  </si>
  <si>
    <t>Operator#28</t>
  </si>
  <si>
    <t>Operator#29</t>
  </si>
  <si>
    <t>Operator#30</t>
  </si>
  <si>
    <t>Operator#31</t>
  </si>
  <si>
    <t>Operator#32</t>
  </si>
  <si>
    <t>Operator#33</t>
  </si>
  <si>
    <t>Operator#34</t>
  </si>
  <si>
    <t>Operator#35</t>
  </si>
  <si>
    <t>Operator#36</t>
  </si>
  <si>
    <t>Operator#37</t>
  </si>
  <si>
    <t>Operator#38</t>
  </si>
  <si>
    <t>Operator#39</t>
  </si>
  <si>
    <t>Operator#40</t>
  </si>
  <si>
    <t>Operator#41</t>
  </si>
  <si>
    <t>Operator#42</t>
  </si>
  <si>
    <t>Operator#43</t>
  </si>
  <si>
    <t>Operator#44</t>
  </si>
  <si>
    <t>Operator#45</t>
  </si>
  <si>
    <t>Operator#46</t>
  </si>
  <si>
    <t>Operator#47</t>
  </si>
  <si>
    <t>Operator#48</t>
  </si>
  <si>
    <t>Operator#49</t>
  </si>
  <si>
    <t>Operator#50</t>
  </si>
  <si>
    <t>Operator#51</t>
  </si>
  <si>
    <t>Operator#52</t>
  </si>
  <si>
    <t>Operator#53</t>
  </si>
  <si>
    <t>Operator#54</t>
  </si>
  <si>
    <t>Operator#55</t>
  </si>
  <si>
    <t>Operator#56</t>
  </si>
  <si>
    <t>Operator#57</t>
  </si>
  <si>
    <t>Operator#58</t>
  </si>
  <si>
    <t>Operator#59</t>
  </si>
  <si>
    <t>Operator#60</t>
  </si>
  <si>
    <t>Operator#61</t>
  </si>
  <si>
    <t>Operator#62</t>
  </si>
  <si>
    <t>Operator#63</t>
  </si>
  <si>
    <t>Operator#64</t>
  </si>
  <si>
    <t>Operator#65</t>
  </si>
  <si>
    <t>Operator#66</t>
  </si>
  <si>
    <t>Operator#67</t>
  </si>
  <si>
    <t>Operator#68</t>
  </si>
  <si>
    <t>Operator#69</t>
  </si>
  <si>
    <t>Operator#70</t>
  </si>
  <si>
    <t>Operator#71</t>
  </si>
  <si>
    <t>Operator#72</t>
  </si>
  <si>
    <t xml:space="preserve">Saka Indonesia Pangkah B.V. </t>
  </si>
  <si>
    <t xml:space="preserve">Saka Pangkah LLC. </t>
  </si>
  <si>
    <t>thousand US $</t>
  </si>
  <si>
    <t>&lt;Graphic 17, page 93, Contextual report&gt;</t>
  </si>
  <si>
    <t>&lt;Graphic 18, page 94, Contextual report&gt;</t>
  </si>
  <si>
    <t>&lt;Table 26, page 95, Contextual report&gt;</t>
  </si>
  <si>
    <t>&lt;Graphic 19, page 96, Contextual report&gt;</t>
  </si>
  <si>
    <t>&lt;Graphic 6, page 82, Contextual report&gt;</t>
  </si>
  <si>
    <t>&lt;Graphic 10, page 84, Contextual report&gt;</t>
  </si>
  <si>
    <t>Coal, volume</t>
  </si>
  <si>
    <t>million ton</t>
  </si>
  <si>
    <t>&lt;Graph 14, page 89, Contextual report&gt;</t>
  </si>
  <si>
    <t>thousand ton</t>
  </si>
  <si>
    <t>&lt;Table 23, page 91, Contextual report&gt;</t>
  </si>
  <si>
    <t>ton</t>
  </si>
  <si>
    <t>&lt;Graphic 20, page 96, Contextual report&gt;</t>
  </si>
  <si>
    <t>Other mineral, volume</t>
  </si>
  <si>
    <t>&lt;Point 4.1.1, page 67, Contextual report&gt;</t>
  </si>
  <si>
    <t>LKPP</t>
  </si>
  <si>
    <t>www.kemenkeu.go.id/page/laporan-keuangan-pemerintah-pusat</t>
  </si>
  <si>
    <t>N/A</t>
  </si>
  <si>
    <t>Public registry of licences, oil and gas</t>
  </si>
  <si>
    <t>Ministry of Energy &amp; Mineral Resources</t>
  </si>
  <si>
    <t>Currently it is registery system is a paid service</t>
  </si>
  <si>
    <t>Public registry of licences, mining</t>
  </si>
  <si>
    <t>Information about awarding and transfer of licences, oil &amp; gas</t>
  </si>
  <si>
    <t>Directorate General Oil and Gas, Ministry of Energy &amp; Mineral Resources</t>
  </si>
  <si>
    <t>&lt;Point 3.1, page 40, Contextual report&gt;</t>
  </si>
  <si>
    <t>Information about awarding and transfer of licences, mining</t>
  </si>
  <si>
    <t>Directorat General Minerals and Coal, Ministry of Energy &amp; Mineral Resources</t>
  </si>
  <si>
    <t>&lt;Point 3.2 ,page 47, Contextual report&gt;</t>
  </si>
  <si>
    <t>Indonesia Stock Exchange</t>
  </si>
  <si>
    <t>www.idx.co.id</t>
  </si>
  <si>
    <t>Please see explanation on point 3.6 page 54, contextual report</t>
  </si>
  <si>
    <t>&lt;Point 3.4, page 51, Contextual report&gt;</t>
  </si>
  <si>
    <t>Partially</t>
  </si>
  <si>
    <t>only for general provisions of contracts</t>
  </si>
  <si>
    <t>Publicly available registry of contracts, oil &amp; gas</t>
  </si>
  <si>
    <t>Publicly available registry of contracts, mining</t>
  </si>
  <si>
    <t>&lt;Point 2.1.3, page 28, Reconciliation report&gt;</t>
  </si>
  <si>
    <t>&lt;Table 25, page 64, Reconciliation report&gt;</t>
  </si>
  <si>
    <t>&lt;Table 28, page 69, Reconciliation report&gt;</t>
  </si>
  <si>
    <t>&lt;Point 2.1.4, page 33, Reconciliation report&gt;</t>
  </si>
  <si>
    <t>&lt;Point 5.3, page 75, Contextual report&gt;</t>
  </si>
  <si>
    <t>This is not revenue as the company directly disbursed to community</t>
  </si>
  <si>
    <t>&lt;Point 2.1.6, page 34, Reconciliation report&gt;</t>
  </si>
  <si>
    <t>&lt;Table 6-7, page 35-36, Reconciliation report &gt;</t>
  </si>
  <si>
    <t>&lt;Point 2.1.8, page 37, Reconciliation report&gt;</t>
  </si>
  <si>
    <t>&lt;Table 9, page 39, Reconciliation report&gt;</t>
  </si>
  <si>
    <t>&lt;Point 4.4, page 67, Contextual report&gt;</t>
  </si>
  <si>
    <t>&lt;Table 21, page 72, Contextual report&gt;</t>
  </si>
  <si>
    <t>This is total revenue transfer from national to subnational</t>
  </si>
  <si>
    <t>MBLS</t>
  </si>
  <si>
    <t>MMSCF</t>
  </si>
  <si>
    <t>Copper, volume</t>
  </si>
  <si>
    <t>Gold, volume</t>
  </si>
  <si>
    <t>Tin, volume</t>
  </si>
  <si>
    <t>Nickel Ore, volume</t>
  </si>
  <si>
    <t>Bauxite Ore, volume</t>
  </si>
  <si>
    <t>Iron Ore and Sand, volume</t>
  </si>
  <si>
    <t>Nickel, volume</t>
  </si>
  <si>
    <t>Bauxite, volume</t>
  </si>
  <si>
    <t>Date that the EITI Report was published (Report Launching)</t>
  </si>
  <si>
    <t>Contextual Information</t>
  </si>
  <si>
    <t>Barrels</t>
  </si>
  <si>
    <t>MSCF</t>
  </si>
  <si>
    <t>http://www.esdm.go.id/publikasi/lakip-kementerian-esdm.html</t>
  </si>
  <si>
    <t>13,445</t>
  </si>
  <si>
    <t>No</t>
  </si>
  <si>
    <t>IDR</t>
  </si>
  <si>
    <t>http://eiti.ekon.go.id/draft-kontrak-PSC/</t>
  </si>
  <si>
    <t>&lt;Appendix 3, page 129, Contextual report&gt;</t>
  </si>
  <si>
    <r>
      <t>Public Accountant Firm (</t>
    </r>
    <r>
      <rPr>
        <i/>
        <sz val="10"/>
        <color theme="1"/>
        <rFont val="Calibri"/>
        <family val="2"/>
        <scheme val="minor"/>
      </rPr>
      <t>Kantor Akuntan Pubik = KAP</t>
    </r>
    <r>
      <rPr>
        <sz val="10"/>
        <color theme="1"/>
        <rFont val="Calibri"/>
        <family val="2"/>
        <scheme val="minor"/>
      </rPr>
      <t>)  Sukrisno, Sarwoko dan Sandjaja</t>
    </r>
  </si>
  <si>
    <t>Divided by:</t>
  </si>
  <si>
    <t>Mineral &amp; Coal</t>
  </si>
  <si>
    <t>ADARO INDONESIA</t>
  </si>
  <si>
    <t>ANTANG GUNUNG MERATUS</t>
  </si>
  <si>
    <t>ARUTMIN INDONESIA</t>
  </si>
  <si>
    <t>ASMIN KOALINDO TUHUP</t>
  </si>
  <si>
    <t>BANGUN BANUA PERSADA KALIMANTAN</t>
  </si>
  <si>
    <t>PD BARAMARTA</t>
  </si>
  <si>
    <t>BERAU COAL</t>
  </si>
  <si>
    <t>BHARINTO EKATAMA</t>
  </si>
  <si>
    <t>BORNEO INDOBARA</t>
  </si>
  <si>
    <t>FIRMAN KETAUN PERKASA</t>
  </si>
  <si>
    <t>GUNUNGBAYAN PRATAMACOAL</t>
  </si>
  <si>
    <t>INDOMINCO MANDIRI</t>
  </si>
  <si>
    <t>INSANI BARAPERKASA</t>
  </si>
  <si>
    <t>JORONG BARUTAMA GRESTON</t>
  </si>
  <si>
    <t>KALIMANTAN ENERGI LESTARI</t>
  </si>
  <si>
    <t>KALTIM PRIMA COAL</t>
  </si>
  <si>
    <t>KIDECO JAYA AGUNG</t>
  </si>
  <si>
    <t>LANNA HARITA INDONESIA</t>
  </si>
  <si>
    <t>MAHAKAM SUMBER JAYA</t>
  </si>
  <si>
    <t>MANDIRI INTI PERKASA</t>
  </si>
  <si>
    <t>MARUNDA GRAHAMINERAL</t>
  </si>
  <si>
    <t>PERKASA INAKAKERTA</t>
  </si>
  <si>
    <t>PESONA KHATULISTIWA NUSANTARA</t>
  </si>
  <si>
    <t>SANTAN BATUBARA</t>
  </si>
  <si>
    <t>SINGLURUS PRATAMA</t>
  </si>
  <si>
    <t>TAMBANG DAMAI</t>
  </si>
  <si>
    <t>TANITO HARUM</t>
  </si>
  <si>
    <t>TANJUNG ALAM JAYA</t>
  </si>
  <si>
    <t>TEGUH SINARABADI</t>
  </si>
  <si>
    <t>TRUBAINDO COAL MINING</t>
  </si>
  <si>
    <t>WAHANA BARATAMA MINING</t>
  </si>
  <si>
    <t>FREEPORT INDONESIA</t>
  </si>
  <si>
    <t>MEARES SOPUTAN MINING</t>
  </si>
  <si>
    <t>NEWMONT NUSA TENGGARA</t>
  </si>
  <si>
    <t>NUSA HALMAHERA MINERALS</t>
  </si>
  <si>
    <t>SEBUKU IRON LATERITIC ORES</t>
  </si>
  <si>
    <t>VALE INDONESIA</t>
  </si>
  <si>
    <t>ADIMITRA BARATAMA NUSANTARA</t>
  </si>
  <si>
    <t>AMANAH ANUGERAH ADI MULIA</t>
  </si>
  <si>
    <t>ARZARA BARAINDO ENERGITAMA</t>
  </si>
  <si>
    <t>BARA ALAM UTAMA</t>
  </si>
  <si>
    <t>BARA JAYA UTAMA</t>
  </si>
  <si>
    <t>BARA KUMALA SAKTI</t>
  </si>
  <si>
    <t>BARADINAMIKA MUDASUKSES</t>
  </si>
  <si>
    <t>BHUMI RANTAU ENERGI</t>
  </si>
  <si>
    <t>BINAMITRA SUMBERARTA</t>
  </si>
  <si>
    <t>BINUANG MITRA BERSAMA</t>
  </si>
  <si>
    <t>BUKIT ASAM (Persero) Tbk.</t>
  </si>
  <si>
    <t>BUKIT BAIDURI ENERGI</t>
  </si>
  <si>
    <t>DUTA TAMBANG REKAYASA</t>
  </si>
  <si>
    <t>ENERGI BATUBARA LESTARI</t>
  </si>
  <si>
    <t>INDOMINING</t>
  </si>
  <si>
    <t>INDOASIA CEMERLANG</t>
  </si>
  <si>
    <t>INTERNASIONAL PRIMA COAL</t>
  </si>
  <si>
    <t>JEMBAYAN MUARA BARA</t>
  </si>
  <si>
    <t>KALTIM BATUMANUNGGAL</t>
  </si>
  <si>
    <t>KARBON MAHAKAM</t>
  </si>
  <si>
    <t>KAYAN PUTRA UTAMA COAL</t>
  </si>
  <si>
    <t>KITADIN</t>
  </si>
  <si>
    <t>KUTAI ENERGI</t>
  </si>
  <si>
    <t>LEMBU SWANA PERKASA</t>
  </si>
  <si>
    <t>MEGA PRIMA PERSADA</t>
  </si>
  <si>
    <t>METALINDO BUMI RAYA</t>
  </si>
  <si>
    <t>MUARA ALAM SEJAHTERA</t>
  </si>
  <si>
    <t>MULTI SARANA AVINDO</t>
  </si>
  <si>
    <t>NUANSACIPTA COAL INVESTMENT</t>
  </si>
  <si>
    <t>NUSANTARA BERAU COAL</t>
  </si>
  <si>
    <t>PIPIT MUTIARA JAYA</t>
  </si>
  <si>
    <t>SINAR KUMALA NAGA</t>
  </si>
  <si>
    <t>TELEN ORBIT PRIMA</t>
  </si>
  <si>
    <t>TUNAS INTI ABADI</t>
  </si>
  <si>
    <t>TUNAS MUDA JAYA</t>
  </si>
  <si>
    <t>UNIT DESA GAJAH MADA</t>
  </si>
  <si>
    <t>UNIT DESA MAKMUR</t>
  </si>
  <si>
    <t>WELARCO SUBUR JAYA</t>
  </si>
  <si>
    <t>ANEKA TAMBANG</t>
  </si>
  <si>
    <t>ANUGRAH HARISMA BARAKAH</t>
  </si>
  <si>
    <t>BINTANG DELAPAN MINERAL</t>
  </si>
  <si>
    <t>BUKIT MERAH INDAH</t>
  </si>
  <si>
    <t>BUKIT TIMAH</t>
  </si>
  <si>
    <t>BUMI KONAWE ABADI</t>
  </si>
  <si>
    <t>CITRA SILIKA MALLAWA</t>
  </si>
  <si>
    <t>FAJAR BHAKTI LINTAS NUSANTARA</t>
  </si>
  <si>
    <t>FAJAR MENTAYA ABADI</t>
  </si>
  <si>
    <t>GANE PERMAI SENTOSA</t>
  </si>
  <si>
    <t>GUNUNG SION</t>
  </si>
  <si>
    <t>HARITA PRIMA ABADI MINERAL</t>
  </si>
  <si>
    <t>IFISHDECO</t>
  </si>
  <si>
    <t>KARYA UTAMA TAMBANGJAYA</t>
  </si>
  <si>
    <t>MACIKA MADA MADANA</t>
  </si>
  <si>
    <t>REFINED BANGKA TIN</t>
  </si>
  <si>
    <t>SERUMPUN SEBALAI</t>
  </si>
  <si>
    <t>STARGATE PASIFIC RESOURCES</t>
  </si>
  <si>
    <t>TAMBANG TIMAH</t>
  </si>
  <si>
    <t>TELAGA BINTAN JAYA</t>
  </si>
  <si>
    <t>TIMAH (PERSERO) Tbk</t>
  </si>
  <si>
    <t>TRIMEGAH BANGUN PERSADA</t>
  </si>
  <si>
    <t>TUJUH SW</t>
  </si>
  <si>
    <t>YIWAN MINING</t>
  </si>
  <si>
    <t>Coal</t>
  </si>
  <si>
    <t>Copper, silver, gold</t>
  </si>
  <si>
    <t>Gold</t>
  </si>
  <si>
    <t>Iron Ore</t>
  </si>
  <si>
    <t>Nickel</t>
  </si>
  <si>
    <t>Multi commodity</t>
  </si>
  <si>
    <t>Bauxite</t>
  </si>
  <si>
    <t>Tin</t>
  </si>
  <si>
    <t>Asphalt &amp; Tin</t>
  </si>
  <si>
    <t>Corporate Income &amp; Dividend Tax - Oil &amp; Gas</t>
  </si>
  <si>
    <t>Directorate General Tax</t>
  </si>
  <si>
    <t>Corporate Income Tax (CIT) - Mineral &amp; Coal</t>
  </si>
  <si>
    <t xml:space="preserve">Taxes on property </t>
  </si>
  <si>
    <t>Tax on Property (Pajak Bumi dan Bangunan) - Oil &amp; Gas</t>
  </si>
  <si>
    <t>Tax on property (Pajak Bumi dan Bangunan) - Mineral &amp; Coal</t>
  </si>
  <si>
    <t xml:space="preserve">Other taxes payable by natural resource companies </t>
  </si>
  <si>
    <t>Local Taxes and Levies (Pajak Daerah dan Restribusi Daerah) - Oil &amp; Gas</t>
  </si>
  <si>
    <t>Local Taxes and Levies (Pajak Daerah dan Restribusi Daerah) - Mineral &amp; Coal</t>
  </si>
  <si>
    <t>CSR - Oil &amp; Gas</t>
  </si>
  <si>
    <t>CSR - Mineral &amp; Coal</t>
  </si>
  <si>
    <t>Dividend - Mineral &amp; Coal</t>
  </si>
  <si>
    <t>Royalties - Mineral &amp; Coal</t>
  </si>
  <si>
    <t>Signature Bonuses - Exploitation Companies - Oil &amp; Gas</t>
  </si>
  <si>
    <t>Signature Bonuses - Exploration Companies - Oil &amp; Gas</t>
  </si>
  <si>
    <t>Production Bonuses - Oil &amp; Gas</t>
  </si>
  <si>
    <t xml:space="preserve">      Forest Area Utilization - Non Tax Revenue</t>
  </si>
  <si>
    <t>Forest Area Utilization - Non Tax Revenue - Mineral &amp; Coal</t>
  </si>
  <si>
    <t>1415E3</t>
  </si>
  <si>
    <t xml:space="preserve">      Sales Revenue Share</t>
  </si>
  <si>
    <t>Directorate General Mineral &amp; Coal</t>
  </si>
  <si>
    <r>
      <t>Sales Revenue Share (</t>
    </r>
    <r>
      <rPr>
        <i/>
        <sz val="12"/>
        <color theme="1"/>
        <rFont val="Calibri"/>
        <family val="2"/>
      </rPr>
      <t>Penjualan Hasil Tambang = PHT</t>
    </r>
    <r>
      <rPr>
        <sz val="12"/>
        <color theme="1"/>
        <rFont val="Calibri"/>
        <family val="2"/>
      </rPr>
      <t>) - Mineral &amp; Coal</t>
    </r>
  </si>
  <si>
    <t xml:space="preserve">         Delivered/paid to Sub National</t>
  </si>
  <si>
    <t>Sub National Government</t>
  </si>
  <si>
    <t>DMO Fee - Oil</t>
  </si>
  <si>
    <t>Sub National Payment Directly - Mineral &amp; Coal</t>
  </si>
  <si>
    <t>PT Kereta Api Indonesia</t>
  </si>
  <si>
    <t>Transportation Fee - Coal</t>
  </si>
  <si>
    <t>Infrastucture (Underpass Construction) - Mineral &amp; Coal</t>
  </si>
  <si>
    <t>Value Added Tax (Pajak Pertambahan Nilai) - Oil &amp; Gas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</si>
</sst>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00_-;\-* #,##0.00_-;_-* &quot;-&quot;??_-;_-@_-"/>
    <numFmt numFmtId="165" formatCode="yyyy\-mm\-dd;@"/>
    <numFmt numFmtId="166" formatCode="_(* #,##0_);_(* \(#,##0\);_(* &quot;-&quot;??_);_(@_)"/>
    <numFmt numFmtId="167" formatCode="_-* #,##0_-;\-* #,##0_-;_-* &quot;-&quot;??_-;_-@_-"/>
    <numFmt numFmtId="168" formatCode="_(* #,##0.0_);_(* \(#,##0.0\);_(* &quot;-&quot;??_);_(@_)"/>
  </numFmts>
  <fonts count="5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sz val="20"/>
      <color theme="1"/>
      <name val="Calibri"/>
      <family val="2"/>
    </font>
    <font>
      <sz val="10"/>
      <color rgb="FFFF0000"/>
      <name val="Calibri (Body)"/>
    </font>
    <font>
      <b/>
      <sz val="16"/>
      <color rgb="FF000000"/>
      <name val="Calibri (Body)"/>
    </font>
    <font>
      <i/>
      <sz val="11"/>
      <color rgb="FF000000"/>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
      <b/>
      <sz val="12"/>
      <color theme="0" tint="-0.34998626667073579"/>
      <name val="Calibri"/>
      <family val="2"/>
    </font>
    <font>
      <i/>
      <sz val="12"/>
      <color theme="0" tint="-0.34998626667073579"/>
      <name val="Calibri"/>
      <family val="2"/>
    </font>
    <font>
      <i/>
      <sz val="10"/>
      <color theme="1"/>
      <name val="Calibri"/>
      <family val="2"/>
    </font>
    <font>
      <i/>
      <sz val="10"/>
      <name val="Calibri"/>
      <family val="2"/>
    </font>
    <font>
      <b/>
      <sz val="11"/>
      <color rgb="FF3F3F3F"/>
      <name val="Calibri"/>
      <family val="2"/>
      <scheme val="minor"/>
    </font>
    <font>
      <b/>
      <sz val="16"/>
      <color theme="1"/>
      <name val="Calibri"/>
      <family val="2"/>
    </font>
    <font>
      <b/>
      <i/>
      <sz val="10"/>
      <color rgb="FF3F3F3F"/>
      <name val="Calibri"/>
      <family val="2"/>
      <scheme val="minor"/>
    </font>
    <font>
      <u/>
      <sz val="10"/>
      <color rgb="FFFF0000"/>
      <name val="Calibri"/>
      <family val="2"/>
      <scheme val="minor"/>
    </font>
    <font>
      <i/>
      <sz val="10"/>
      <name val="Calibri"/>
      <family val="2"/>
      <scheme val="minor"/>
    </font>
    <font>
      <sz val="10"/>
      <color rgb="FFFF0000"/>
      <name val="Calibri"/>
      <family val="2"/>
      <scheme val="minor"/>
    </font>
    <font>
      <sz val="12"/>
      <color theme="1"/>
      <name val="Calibri"/>
      <family val="2"/>
    </font>
    <font>
      <i/>
      <sz val="12"/>
      <color theme="1"/>
      <name val="Calibri"/>
      <family val="2"/>
      <scheme val="minor"/>
    </font>
    <font>
      <i/>
      <sz val="10"/>
      <color theme="1"/>
      <name val="Calibri"/>
      <family val="2"/>
    </font>
    <font>
      <sz val="10"/>
      <name val="MS Sans Serif"/>
      <family val="2"/>
    </font>
    <font>
      <b/>
      <sz val="11"/>
      <color theme="1"/>
      <name val="Arial"/>
      <family val="2"/>
    </font>
    <font>
      <sz val="11"/>
      <color theme="1"/>
      <name val="Arial"/>
      <family val="2"/>
    </font>
    <font>
      <sz val="11"/>
      <name val="Arial"/>
      <family val="2"/>
    </font>
    <font>
      <i/>
      <sz val="12"/>
      <color rgb="FFFF0000"/>
      <name val="Calibri"/>
      <family val="2"/>
    </font>
    <font>
      <sz val="10"/>
      <name val="Calibri"/>
      <family val="2"/>
      <scheme val="minor"/>
    </font>
    <font>
      <i/>
      <u/>
      <sz val="10"/>
      <color theme="10"/>
      <name val="Calibri"/>
      <family val="2"/>
      <scheme val="minor"/>
    </font>
    <font>
      <b/>
      <sz val="9"/>
      <color indexed="81"/>
      <name val="Tahoma"/>
      <family val="2"/>
    </font>
    <font>
      <sz val="9"/>
      <color indexed="81"/>
      <name val="Tahoma"/>
      <family val="2"/>
    </font>
    <font>
      <i/>
      <u/>
      <sz val="10"/>
      <color rgb="FF0070C0"/>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2"/>
        <bgColor indexed="64"/>
      </patternFill>
    </fill>
    <fill>
      <patternFill patternType="solid">
        <fgColor rgb="FFF2F2F2"/>
      </patternFill>
    </fill>
    <fill>
      <patternFill patternType="solid">
        <fgColor theme="5" tint="0.59999389629810485"/>
        <bgColor indexed="64"/>
      </patternFill>
    </fill>
    <fill>
      <patternFill patternType="solid">
        <fgColor theme="6" tint="0.79998168889431442"/>
        <bgColor indexed="64"/>
      </patternFill>
    </fill>
    <fill>
      <patternFill patternType="solid">
        <fgColor rgb="FFFFFF00"/>
        <bgColor indexed="64"/>
      </patternFill>
    </fill>
  </fills>
  <borders count="41">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style="thick">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bottom style="thick">
        <color auto="1"/>
      </bottom>
      <diagonal/>
    </border>
    <border>
      <left style="thick">
        <color auto="1"/>
      </left>
      <right style="thick">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344">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3" borderId="6" applyNumberForma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64" fontId="5"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32" fillId="12" borderId="23" applyNumberFormat="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5" fillId="0" borderId="0"/>
    <xf numFmtId="0" fontId="41" fillId="0" borderId="0"/>
    <xf numFmtId="0" fontId="5" fillId="0" borderId="0"/>
    <xf numFmtId="0" fontId="4" fillId="0" borderId="0"/>
    <xf numFmtId="0" fontId="3" fillId="0" borderId="0"/>
    <xf numFmtId="43" fontId="3" fillId="0" borderId="0" applyFont="0" applyFill="0" applyBorder="0" applyAlignment="0" applyProtection="0"/>
    <xf numFmtId="41"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237">
    <xf numFmtId="0" fontId="0" fillId="0" borderId="0" xfId="0"/>
    <xf numFmtId="0" fontId="6" fillId="0" borderId="0" xfId="0" applyFont="1"/>
    <xf numFmtId="0" fontId="6" fillId="2" borderId="1" xfId="0" applyFont="1" applyFill="1" applyBorder="1" applyAlignment="1">
      <alignment vertical="top" wrapText="1"/>
    </xf>
    <xf numFmtId="0" fontId="6" fillId="0" borderId="0" xfId="0" applyFont="1" applyAlignment="1">
      <alignment vertical="top"/>
    </xf>
    <xf numFmtId="0" fontId="6" fillId="0" borderId="0" xfId="0" applyFont="1" applyBorder="1" applyAlignment="1">
      <alignment vertical="center" wrapText="1"/>
    </xf>
    <xf numFmtId="0" fontId="6" fillId="0" borderId="0" xfId="0" applyFont="1" applyBorder="1"/>
    <xf numFmtId="0" fontId="6" fillId="0" borderId="9" xfId="0" applyFont="1" applyBorder="1"/>
    <xf numFmtId="0" fontId="6" fillId="0" borderId="7" xfId="0" applyFont="1" applyBorder="1" applyAlignment="1">
      <alignment vertical="center" wrapText="1"/>
    </xf>
    <xf numFmtId="0" fontId="8" fillId="0" borderId="7" xfId="0" applyFont="1" applyBorder="1" applyAlignment="1">
      <alignment vertical="center" wrapText="1"/>
    </xf>
    <xf numFmtId="0" fontId="6" fillId="0" borderId="12" xfId="0" applyFont="1" applyBorder="1" applyAlignment="1">
      <alignment vertical="center" wrapText="1"/>
    </xf>
    <xf numFmtId="0" fontId="7" fillId="0" borderId="2" xfId="0" applyFont="1" applyBorder="1" applyAlignment="1">
      <alignment horizontal="right"/>
    </xf>
    <xf numFmtId="0" fontId="6" fillId="0" borderId="0" xfId="0" applyFont="1" applyAlignment="1">
      <alignment horizontal="right"/>
    </xf>
    <xf numFmtId="0" fontId="6" fillId="0" borderId="4" xfId="0" applyFont="1" applyBorder="1"/>
    <xf numFmtId="0" fontId="13" fillId="0" borderId="3" xfId="0" applyFont="1" applyBorder="1"/>
    <xf numFmtId="0" fontId="8" fillId="0" borderId="4" xfId="0" applyFont="1" applyBorder="1"/>
    <xf numFmtId="0" fontId="15" fillId="0" borderId="0" xfId="0" applyFont="1" applyAlignment="1">
      <alignment horizontal="left" vertical="center" wrapText="1"/>
    </xf>
    <xf numFmtId="0" fontId="16" fillId="0" borderId="0" xfId="0" applyFont="1"/>
    <xf numFmtId="0" fontId="15" fillId="0" borderId="9" xfId="0" applyFont="1" applyBorder="1"/>
    <xf numFmtId="0" fontId="15" fillId="0" borderId="0" xfId="0" applyFont="1"/>
    <xf numFmtId="0" fontId="15" fillId="0" borderId="4" xfId="0" applyFont="1" applyBorder="1"/>
    <xf numFmtId="0" fontId="17" fillId="0" borderId="0" xfId="0" applyFont="1" applyAlignment="1">
      <alignment horizontal="left" wrapText="1"/>
    </xf>
    <xf numFmtId="0" fontId="15" fillId="0" borderId="16" xfId="0" applyFont="1" applyBorder="1"/>
    <xf numFmtId="0" fontId="17" fillId="6" borderId="0" xfId="0" applyFont="1" applyFill="1" applyBorder="1" applyAlignment="1">
      <alignment horizontal="left" wrapText="1"/>
    </xf>
    <xf numFmtId="0" fontId="18" fillId="0" borderId="0" xfId="0" applyFont="1" applyBorder="1"/>
    <xf numFmtId="0" fontId="21" fillId="0" borderId="0" xfId="0" applyFont="1" applyAlignment="1">
      <alignment vertical="top"/>
    </xf>
    <xf numFmtId="0" fontId="22" fillId="0" borderId="0" xfId="0" applyFont="1"/>
    <xf numFmtId="0" fontId="24" fillId="0" borderId="0" xfId="0" applyFont="1" applyAlignment="1">
      <alignment horizontal="left" vertical="center"/>
    </xf>
    <xf numFmtId="0" fontId="25" fillId="0" borderId="0" xfId="0" applyFont="1" applyAlignment="1">
      <alignment horizontal="left" vertical="center"/>
    </xf>
    <xf numFmtId="0" fontId="15" fillId="0" borderId="0" xfId="0" applyFont="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25" fillId="9" borderId="0" xfId="0" applyFont="1" applyFill="1" applyAlignme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1" fillId="3" borderId="11" xfId="27" applyFont="1" applyBorder="1" applyAlignment="1">
      <alignment vertical="center" wrapText="1"/>
    </xf>
    <xf numFmtId="0" fontId="15" fillId="4" borderId="13" xfId="0" applyFont="1" applyFill="1" applyBorder="1" applyAlignment="1">
      <alignment horizontal="left" wrapText="1"/>
    </xf>
    <xf numFmtId="165" fontId="15" fillId="4" borderId="15" xfId="0" applyNumberFormat="1" applyFont="1" applyFill="1" applyBorder="1" applyAlignment="1">
      <alignment horizontal="left" wrapText="1"/>
    </xf>
    <xf numFmtId="0" fontId="15" fillId="4" borderId="15" xfId="0" applyFont="1" applyFill="1" applyBorder="1" applyAlignment="1">
      <alignment horizontal="left" wrapText="1"/>
    </xf>
    <xf numFmtId="0" fontId="15" fillId="5" borderId="15" xfId="0" applyFont="1" applyFill="1" applyBorder="1" applyAlignment="1">
      <alignment horizontal="left" wrapText="1"/>
    </xf>
    <xf numFmtId="0" fontId="6" fillId="0" borderId="0" xfId="0" applyFont="1" applyBorder="1" applyAlignment="1">
      <alignment vertical="top" wrapText="1"/>
    </xf>
    <xf numFmtId="0" fontId="6" fillId="0" borderId="5" xfId="0" applyFont="1" applyBorder="1" applyAlignment="1">
      <alignment vertical="top" wrapText="1"/>
    </xf>
    <xf numFmtId="0" fontId="7" fillId="0" borderId="8" xfId="0" applyFont="1" applyBorder="1" applyAlignment="1">
      <alignment vertical="top"/>
    </xf>
    <xf numFmtId="0" fontId="7" fillId="0" borderId="10" xfId="0" applyFont="1" applyBorder="1" applyAlignment="1">
      <alignment vertical="center" wrapText="1"/>
    </xf>
    <xf numFmtId="0" fontId="7" fillId="0" borderId="8" xfId="0" applyFont="1" applyBorder="1" applyAlignment="1">
      <alignment vertical="center" wrapText="1"/>
    </xf>
    <xf numFmtId="0" fontId="8" fillId="0" borderId="10" xfId="0" applyFont="1" applyBorder="1" applyAlignment="1">
      <alignment horizontal="right"/>
    </xf>
    <xf numFmtId="3" fontId="8" fillId="0" borderId="7" xfId="0" applyNumberFormat="1" applyFont="1" applyBorder="1" applyAlignment="1">
      <alignment vertical="center" wrapText="1"/>
    </xf>
    <xf numFmtId="0" fontId="6" fillId="0" borderId="2" xfId="0" applyFont="1" applyFill="1" applyBorder="1" applyAlignment="1">
      <alignment vertical="center" wrapText="1"/>
    </xf>
    <xf numFmtId="0" fontId="6" fillId="0" borderId="1" xfId="0" applyFont="1" applyFill="1" applyBorder="1" applyAlignment="1">
      <alignment vertical="center" wrapText="1"/>
    </xf>
    <xf numFmtId="0" fontId="6" fillId="2" borderId="2" xfId="0" applyFont="1" applyFill="1" applyBorder="1" applyAlignment="1">
      <alignment horizontal="left" vertical="top" wrapText="1"/>
    </xf>
    <xf numFmtId="0" fontId="6" fillId="2" borderId="2" xfId="0" applyFont="1" applyFill="1" applyBorder="1" applyAlignment="1">
      <alignment horizontal="left" vertical="top"/>
    </xf>
    <xf numFmtId="0" fontId="7" fillId="2" borderId="2" xfId="0" applyFont="1" applyFill="1" applyBorder="1" applyAlignment="1">
      <alignment horizontal="left" vertical="top"/>
    </xf>
    <xf numFmtId="0" fontId="28" fillId="2" borderId="2" xfId="0" applyFont="1" applyFill="1" applyBorder="1" applyAlignment="1">
      <alignment horizontal="left" vertical="top" wrapText="1"/>
    </xf>
    <xf numFmtId="0" fontId="28" fillId="0" borderId="0" xfId="0" applyFont="1" applyBorder="1" applyAlignment="1">
      <alignment vertical="top" wrapText="1"/>
    </xf>
    <xf numFmtId="0" fontId="29" fillId="2" borderId="2" xfId="0" applyFont="1" applyFill="1" applyBorder="1" applyAlignment="1">
      <alignment horizontal="left" vertical="top" wrapText="1"/>
    </xf>
    <xf numFmtId="0" fontId="29" fillId="0" borderId="0" xfId="0" applyFont="1" applyBorder="1" applyAlignment="1">
      <alignment vertical="top" wrapText="1"/>
    </xf>
    <xf numFmtId="0" fontId="28" fillId="2" borderId="2" xfId="0" applyFont="1" applyFill="1" applyBorder="1" applyAlignment="1">
      <alignment horizontal="left" vertical="top"/>
    </xf>
    <xf numFmtId="0" fontId="29" fillId="2" borderId="2" xfId="0" applyFont="1" applyFill="1" applyBorder="1" applyAlignment="1">
      <alignment horizontal="left" vertical="top"/>
    </xf>
    <xf numFmtId="0" fontId="13" fillId="0" borderId="0" xfId="0" applyFont="1" applyAlignment="1">
      <alignment vertical="top"/>
    </xf>
    <xf numFmtId="0" fontId="31" fillId="0" borderId="0" xfId="0" applyFont="1" applyAlignment="1"/>
    <xf numFmtId="0" fontId="30" fillId="0" borderId="0" xfId="0" applyFont="1" applyAlignment="1">
      <alignment vertical="top"/>
    </xf>
    <xf numFmtId="0" fontId="30" fillId="0" borderId="2" xfId="0" applyFont="1" applyBorder="1"/>
    <xf numFmtId="0" fontId="18" fillId="0" borderId="9" xfId="0" applyFont="1" applyBorder="1"/>
    <xf numFmtId="0" fontId="15" fillId="10" borderId="15" xfId="0" applyFont="1" applyFill="1" applyBorder="1" applyAlignment="1">
      <alignment horizontal="left" wrapText="1"/>
    </xf>
    <xf numFmtId="0" fontId="15" fillId="10" borderId="17" xfId="0" applyFont="1" applyFill="1" applyBorder="1" applyAlignment="1">
      <alignment horizontal="left" wrapText="1"/>
    </xf>
    <xf numFmtId="0" fontId="15" fillId="10" borderId="18" xfId="0" applyFont="1" applyFill="1" applyBorder="1" applyAlignment="1">
      <alignment horizontal="left" wrapText="1"/>
    </xf>
    <xf numFmtId="0" fontId="7" fillId="0" borderId="9" xfId="0" applyFont="1" applyBorder="1" applyAlignment="1">
      <alignment vertical="center" wrapText="1"/>
    </xf>
    <xf numFmtId="0" fontId="6" fillId="0" borderId="0" xfId="0" applyFont="1" applyFill="1" applyBorder="1" applyAlignment="1">
      <alignment vertical="center" wrapText="1"/>
    </xf>
    <xf numFmtId="0" fontId="6" fillId="0" borderId="9" xfId="0" applyFont="1" applyFill="1" applyBorder="1" applyAlignment="1">
      <alignment vertical="center" wrapText="1"/>
    </xf>
    <xf numFmtId="3" fontId="6" fillId="0" borderId="7" xfId="245" applyNumberFormat="1" applyFont="1" applyFill="1" applyBorder="1" applyAlignment="1">
      <alignment vertical="center" wrapText="1"/>
    </xf>
    <xf numFmtId="3" fontId="6" fillId="0" borderId="7" xfId="245" applyNumberFormat="1" applyFont="1" applyBorder="1" applyAlignment="1">
      <alignment vertical="center" wrapText="1"/>
    </xf>
    <xf numFmtId="3" fontId="7" fillId="0" borderId="7" xfId="245" applyNumberFormat="1" applyFont="1" applyFill="1" applyBorder="1" applyAlignment="1">
      <alignment vertical="center" wrapText="1"/>
    </xf>
    <xf numFmtId="3" fontId="6" fillId="0" borderId="10" xfId="245" applyNumberFormat="1" applyFont="1" applyFill="1" applyBorder="1" applyAlignment="1">
      <alignment vertical="center" wrapText="1"/>
    </xf>
    <xf numFmtId="3" fontId="6" fillId="0" borderId="0" xfId="245" applyNumberFormat="1" applyFont="1" applyFill="1" applyBorder="1" applyAlignment="1">
      <alignment vertical="center" wrapText="1"/>
    </xf>
    <xf numFmtId="0" fontId="6" fillId="0" borderId="22" xfId="0" applyFont="1" applyBorder="1"/>
    <xf numFmtId="0" fontId="13" fillId="0" borderId="21" xfId="0" applyFont="1" applyBorder="1"/>
    <xf numFmtId="15" fontId="15" fillId="0" borderId="0" xfId="0" applyNumberFormat="1" applyFont="1" applyAlignment="1">
      <alignment horizontal="left" vertical="center" wrapText="1"/>
    </xf>
    <xf numFmtId="0" fontId="15" fillId="0" borderId="0" xfId="0" applyFont="1" applyAlignment="1">
      <alignment vertical="center" wrapText="1"/>
    </xf>
    <xf numFmtId="0" fontId="16" fillId="0" borderId="0" xfId="0" applyFont="1" applyAlignment="1"/>
    <xf numFmtId="0" fontId="22" fillId="0" borderId="0" xfId="0" applyFont="1" applyAlignment="1"/>
    <xf numFmtId="0" fontId="15" fillId="0" borderId="0" xfId="0" applyFont="1" applyAlignment="1">
      <alignment wrapText="1"/>
    </xf>
    <xf numFmtId="15" fontId="15" fillId="0" borderId="0" xfId="0" applyNumberFormat="1" applyFont="1" applyBorder="1" applyAlignment="1">
      <alignment horizontal="left"/>
    </xf>
    <xf numFmtId="0" fontId="15" fillId="0" borderId="0" xfId="0" applyFont="1" applyBorder="1" applyAlignment="1">
      <alignment horizontal="left"/>
    </xf>
    <xf numFmtId="0" fontId="15" fillId="0" borderId="0" xfId="0" quotePrefix="1" applyFont="1" applyAlignment="1">
      <alignment horizontal="left" vertical="center" wrapText="1"/>
    </xf>
    <xf numFmtId="0" fontId="17" fillId="0" borderId="0" xfId="0" applyFont="1" applyAlignment="1">
      <alignment horizontal="left" vertical="center" wrapText="1"/>
    </xf>
    <xf numFmtId="0" fontId="17" fillId="6" borderId="0" xfId="0" applyFont="1" applyFill="1" applyBorder="1" applyAlignment="1">
      <alignment horizontal="left"/>
    </xf>
    <xf numFmtId="0" fontId="34" fillId="12" borderId="23" xfId="320" applyFont="1" applyAlignment="1">
      <alignment horizontal="left" vertical="center" wrapText="1"/>
    </xf>
    <xf numFmtId="0" fontId="35" fillId="0" borderId="0" xfId="128" applyFont="1"/>
    <xf numFmtId="0" fontId="34" fillId="12" borderId="24" xfId="320" applyFont="1" applyBorder="1" applyAlignment="1">
      <alignment horizontal="left" vertical="center" wrapText="1"/>
    </xf>
    <xf numFmtId="0" fontId="36" fillId="0" borderId="0" xfId="0" applyFont="1" applyBorder="1"/>
    <xf numFmtId="0" fontId="15" fillId="4" borderId="16" xfId="0" applyFont="1" applyFill="1" applyBorder="1" applyAlignment="1">
      <alignment horizontal="left" wrapText="1"/>
    </xf>
    <xf numFmtId="0" fontId="36" fillId="0" borderId="0" xfId="0" applyFont="1" applyBorder="1" applyAlignment="1">
      <alignment vertical="top"/>
    </xf>
    <xf numFmtId="0" fontId="25" fillId="0" borderId="0" xfId="0" applyFont="1" applyFill="1" applyAlignment="1">
      <alignment vertical="center"/>
    </xf>
    <xf numFmtId="0" fontId="9" fillId="0" borderId="0" xfId="128" applyAlignment="1"/>
    <xf numFmtId="0" fontId="15" fillId="0" borderId="0" xfId="0" quotePrefix="1" applyFont="1" applyBorder="1" applyAlignment="1">
      <alignment horizontal="left" vertical="center" wrapText="1"/>
    </xf>
    <xf numFmtId="0" fontId="15" fillId="0" borderId="0" xfId="0" applyFont="1" applyBorder="1" applyAlignment="1">
      <alignment horizontal="left" vertical="center" wrapText="1"/>
    </xf>
    <xf numFmtId="0" fontId="15" fillId="0" borderId="25" xfId="0" applyFont="1" applyBorder="1" applyAlignment="1">
      <alignment vertical="center" wrapText="1"/>
    </xf>
    <xf numFmtId="0" fontId="37" fillId="0" borderId="0" xfId="0" applyFont="1" applyAlignment="1">
      <alignment vertical="center" wrapText="1"/>
    </xf>
    <xf numFmtId="0" fontId="15" fillId="0" borderId="0" xfId="0" applyFont="1" applyAlignment="1">
      <alignment horizontal="left" wrapText="1"/>
    </xf>
    <xf numFmtId="0" fontId="38" fillId="0" borderId="0" xfId="0" applyFont="1"/>
    <xf numFmtId="0" fontId="15" fillId="0" borderId="0" xfId="0" applyFont="1" applyAlignment="1">
      <alignment horizontal="left" vertical="center" wrapText="1"/>
    </xf>
    <xf numFmtId="0" fontId="15" fillId="0" borderId="14" xfId="0" applyFont="1" applyBorder="1"/>
    <xf numFmtId="0" fontId="15" fillId="0" borderId="0" xfId="0" applyFont="1" applyBorder="1"/>
    <xf numFmtId="165" fontId="15" fillId="4" borderId="27" xfId="0" applyNumberFormat="1" applyFont="1" applyFill="1" applyBorder="1" applyAlignment="1">
      <alignment horizontal="left" wrapText="1"/>
    </xf>
    <xf numFmtId="165" fontId="15" fillId="4" borderId="28" xfId="0" applyNumberFormat="1" applyFont="1" applyFill="1" applyBorder="1" applyAlignment="1">
      <alignment horizontal="left" wrapText="1"/>
    </xf>
    <xf numFmtId="165" fontId="15" fillId="4" borderId="30" xfId="0" applyNumberFormat="1" applyFont="1" applyFill="1" applyBorder="1" applyAlignment="1">
      <alignment horizontal="left" wrapText="1"/>
    </xf>
    <xf numFmtId="0" fontId="15" fillId="5" borderId="30" xfId="0" applyFont="1" applyFill="1" applyBorder="1" applyAlignment="1">
      <alignment horizontal="left" wrapText="1"/>
    </xf>
    <xf numFmtId="0" fontId="15" fillId="4" borderId="31" xfId="0" applyFont="1" applyFill="1" applyBorder="1" applyAlignment="1">
      <alignment horizontal="left" vertical="center"/>
    </xf>
    <xf numFmtId="0" fontId="7" fillId="0" borderId="0" xfId="0" applyFont="1" applyBorder="1" applyAlignment="1">
      <alignment vertical="top" wrapText="1"/>
    </xf>
    <xf numFmtId="0" fontId="7" fillId="0" borderId="2" xfId="0" applyFont="1" applyBorder="1" applyAlignment="1">
      <alignment horizontal="right" vertical="center" wrapText="1"/>
    </xf>
    <xf numFmtId="0" fontId="30" fillId="0" borderId="0" xfId="0" applyFont="1" applyAlignment="1">
      <alignment vertical="center"/>
    </xf>
    <xf numFmtId="0" fontId="6" fillId="0" borderId="0" xfId="0" applyFont="1" applyAlignment="1">
      <alignment vertical="center"/>
    </xf>
    <xf numFmtId="166" fontId="0" fillId="0" borderId="0" xfId="245" applyNumberFormat="1" applyFont="1" applyBorder="1" applyAlignment="1">
      <alignment vertical="center"/>
    </xf>
    <xf numFmtId="167" fontId="6" fillId="0" borderId="0" xfId="245" applyNumberFormat="1" applyFont="1"/>
    <xf numFmtId="0" fontId="6" fillId="2" borderId="2" xfId="0" applyFont="1" applyFill="1" applyBorder="1" applyAlignment="1">
      <alignment horizontal="left" vertical="center"/>
    </xf>
    <xf numFmtId="0" fontId="6" fillId="14" borderId="2" xfId="0" applyFont="1" applyFill="1" applyBorder="1" applyAlignment="1">
      <alignment vertical="center" wrapText="1"/>
    </xf>
    <xf numFmtId="0" fontId="6" fillId="14" borderId="0" xfId="0" applyFont="1" applyFill="1" applyBorder="1" applyAlignment="1">
      <alignment vertical="center" wrapText="1"/>
    </xf>
    <xf numFmtId="0" fontId="44" fillId="0" borderId="19" xfId="331" applyFont="1" applyFill="1" applyBorder="1" applyAlignment="1">
      <alignment horizontal="left" vertical="center" wrapText="1"/>
    </xf>
    <xf numFmtId="0" fontId="42" fillId="13" borderId="19" xfId="0" applyFont="1" applyFill="1" applyBorder="1" applyAlignment="1">
      <alignment horizontal="left" vertical="center" wrapText="1"/>
    </xf>
    <xf numFmtId="0" fontId="43" fillId="13" borderId="19" xfId="0" applyFont="1" applyFill="1" applyBorder="1" applyAlignment="1">
      <alignment horizontal="left" vertical="center" wrapText="1"/>
    </xf>
    <xf numFmtId="0" fontId="44" fillId="0" borderId="19" xfId="332" applyFont="1" applyFill="1" applyBorder="1" applyAlignment="1">
      <alignment horizontal="left" vertical="center" wrapText="1"/>
    </xf>
    <xf numFmtId="0" fontId="43" fillId="0" borderId="19" xfId="0" applyFont="1" applyBorder="1" applyAlignment="1">
      <alignment vertical="center" wrapText="1"/>
    </xf>
    <xf numFmtId="0" fontId="43" fillId="0" borderId="19" xfId="0" applyFont="1" applyBorder="1" applyAlignment="1">
      <alignment wrapText="1"/>
    </xf>
    <xf numFmtId="0" fontId="43" fillId="0" borderId="19" xfId="0" applyFont="1" applyFill="1" applyBorder="1" applyAlignment="1">
      <alignment vertical="center" wrapText="1"/>
    </xf>
    <xf numFmtId="0" fontId="43" fillId="6" borderId="19" xfId="0" applyFont="1" applyFill="1" applyBorder="1" applyAlignment="1">
      <alignment vertical="center" wrapText="1"/>
    </xf>
    <xf numFmtId="166" fontId="6" fillId="0" borderId="7" xfId="245" applyNumberFormat="1" applyFont="1" applyFill="1" applyBorder="1" applyAlignment="1">
      <alignment vertical="center" wrapText="1"/>
    </xf>
    <xf numFmtId="166" fontId="8" fillId="0" borderId="39" xfId="0" applyNumberFormat="1" applyFont="1" applyBorder="1" applyAlignment="1">
      <alignment vertical="center" wrapText="1"/>
    </xf>
    <xf numFmtId="166" fontId="6" fillId="0" borderId="0" xfId="245" applyNumberFormat="1" applyFont="1"/>
    <xf numFmtId="166" fontId="6" fillId="0" borderId="0" xfId="245" applyNumberFormat="1" applyFont="1" applyAlignment="1">
      <alignment vertical="center"/>
    </xf>
    <xf numFmtId="166" fontId="6" fillId="0" borderId="0" xfId="0" applyNumberFormat="1" applyFont="1"/>
    <xf numFmtId="0" fontId="43" fillId="0" borderId="19" xfId="0" applyFont="1" applyFill="1" applyBorder="1" applyAlignment="1">
      <alignment horizontal="left" vertical="center" wrapText="1"/>
    </xf>
    <xf numFmtId="0" fontId="6" fillId="10" borderId="19" xfId="0" applyFont="1" applyFill="1" applyBorder="1" applyAlignment="1">
      <alignment horizontal="center"/>
    </xf>
    <xf numFmtId="0" fontId="6" fillId="10" borderId="19" xfId="0" applyFont="1" applyFill="1" applyBorder="1"/>
    <xf numFmtId="0" fontId="15" fillId="0" borderId="0" xfId="0" applyFont="1" applyFill="1" applyAlignment="1">
      <alignment horizontal="left" vertical="center" wrapText="1"/>
    </xf>
    <xf numFmtId="43" fontId="20" fillId="0" borderId="0" xfId="245" applyNumberFormat="1" applyFont="1" applyAlignment="1">
      <alignment horizontal="left" vertical="center" wrapText="1"/>
    </xf>
    <xf numFmtId="0" fontId="46" fillId="0" borderId="14" xfId="0" applyFont="1" applyBorder="1"/>
    <xf numFmtId="166" fontId="15" fillId="4" borderId="26" xfId="245" applyNumberFormat="1" applyFont="1" applyFill="1" applyBorder="1" applyAlignment="1">
      <alignment horizontal="left" wrapText="1"/>
    </xf>
    <xf numFmtId="166" fontId="15" fillId="4" borderId="29" xfId="245" applyNumberFormat="1" applyFont="1" applyFill="1" applyBorder="1" applyAlignment="1">
      <alignment horizontal="left" wrapText="1"/>
    </xf>
    <xf numFmtId="165" fontId="15" fillId="4" borderId="40" xfId="0" applyNumberFormat="1" applyFont="1" applyFill="1" applyBorder="1" applyAlignment="1">
      <alignment horizontal="left" wrapText="1"/>
    </xf>
    <xf numFmtId="0" fontId="15" fillId="0" borderId="14" xfId="0" applyFont="1" applyFill="1" applyBorder="1" applyAlignment="1">
      <alignment wrapText="1"/>
    </xf>
    <xf numFmtId="0" fontId="15" fillId="0" borderId="14" xfId="0" applyFont="1" applyFill="1" applyBorder="1"/>
    <xf numFmtId="165" fontId="46" fillId="4" borderId="19" xfId="0" applyNumberFormat="1" applyFont="1" applyFill="1" applyBorder="1" applyAlignment="1">
      <alignment horizontal="left" wrapText="1"/>
    </xf>
    <xf numFmtId="0" fontId="20" fillId="0" borderId="0" xfId="0" applyFont="1" applyBorder="1"/>
    <xf numFmtId="3" fontId="15" fillId="4" borderId="29" xfId="0" applyNumberFormat="1" applyFont="1" applyFill="1" applyBorder="1" applyAlignment="1">
      <alignment horizontal="right" wrapText="1"/>
    </xf>
    <xf numFmtId="3" fontId="46" fillId="4" borderId="29" xfId="0" applyNumberFormat="1" applyFont="1" applyFill="1" applyBorder="1" applyAlignment="1">
      <alignment horizontal="right" wrapText="1"/>
    </xf>
    <xf numFmtId="0" fontId="46" fillId="0" borderId="4" xfId="0" applyFont="1" applyBorder="1"/>
    <xf numFmtId="0" fontId="46" fillId="0" borderId="14" xfId="0" applyFont="1" applyFill="1" applyBorder="1"/>
    <xf numFmtId="0" fontId="20" fillId="0" borderId="9" xfId="0" applyFont="1" applyBorder="1"/>
    <xf numFmtId="0" fontId="18" fillId="0" borderId="0" xfId="0" applyFont="1" applyBorder="1" applyAlignment="1">
      <alignment horizontal="left" vertical="top"/>
    </xf>
    <xf numFmtId="0" fontId="15" fillId="0" borderId="14" xfId="0" applyFont="1" applyBorder="1" applyAlignment="1">
      <alignment horizontal="left" vertical="top"/>
    </xf>
    <xf numFmtId="0" fontId="47" fillId="5" borderId="30" xfId="128" applyFont="1" applyFill="1" applyBorder="1" applyAlignment="1">
      <alignment horizontal="left" wrapText="1"/>
    </xf>
    <xf numFmtId="165" fontId="47" fillId="4" borderId="30" xfId="128" applyNumberFormat="1" applyFont="1" applyFill="1" applyBorder="1" applyAlignment="1">
      <alignment horizontal="left"/>
    </xf>
    <xf numFmtId="0" fontId="15" fillId="0" borderId="14" xfId="0" applyFont="1" applyBorder="1" applyAlignment="1">
      <alignment horizontal="left" vertical="center"/>
    </xf>
    <xf numFmtId="0" fontId="47" fillId="5" borderId="30" xfId="128" applyFont="1" applyFill="1" applyBorder="1" applyAlignment="1">
      <alignment horizontal="left" vertical="center" wrapText="1"/>
    </xf>
    <xf numFmtId="0" fontId="19" fillId="0" borderId="0" xfId="0" applyFont="1" applyBorder="1" applyAlignment="1"/>
    <xf numFmtId="166" fontId="15" fillId="4" borderId="35" xfId="245" applyNumberFormat="1" applyFont="1" applyFill="1" applyBorder="1" applyAlignment="1">
      <alignment horizontal="left" wrapText="1"/>
    </xf>
    <xf numFmtId="0" fontId="15" fillId="0" borderId="9" xfId="0" applyFont="1" applyFill="1" applyBorder="1"/>
    <xf numFmtId="0" fontId="15" fillId="0" borderId="14" xfId="0" applyFont="1" applyFill="1" applyBorder="1" applyAlignment="1">
      <alignment vertical="center"/>
    </xf>
    <xf numFmtId="166" fontId="15" fillId="4" borderId="35" xfId="245" applyNumberFormat="1" applyFont="1" applyFill="1" applyBorder="1" applyAlignment="1">
      <alignment horizontal="left" vertical="center" wrapText="1"/>
    </xf>
    <xf numFmtId="165" fontId="15" fillId="4" borderId="19" xfId="0" applyNumberFormat="1" applyFont="1" applyFill="1" applyBorder="1" applyAlignment="1">
      <alignment horizontal="left" vertical="center" wrapText="1"/>
    </xf>
    <xf numFmtId="0" fontId="15" fillId="0" borderId="0" xfId="0" applyFont="1" applyFill="1" applyAlignment="1">
      <alignment horizontal="left" wrapText="1"/>
    </xf>
    <xf numFmtId="0" fontId="15" fillId="0" borderId="14" xfId="0" applyFont="1" applyFill="1" applyBorder="1" applyAlignment="1"/>
    <xf numFmtId="0" fontId="34" fillId="12" borderId="24" xfId="320" applyFont="1" applyBorder="1" applyAlignment="1">
      <alignment horizontal="left" wrapText="1"/>
    </xf>
    <xf numFmtId="0" fontId="15" fillId="0" borderId="38" xfId="0" applyFont="1" applyBorder="1" applyAlignment="1">
      <alignment vertical="center"/>
    </xf>
    <xf numFmtId="166" fontId="15" fillId="4" borderId="36" xfId="245" applyNumberFormat="1" applyFont="1" applyFill="1" applyBorder="1" applyAlignment="1">
      <alignment horizontal="left" vertical="center"/>
    </xf>
    <xf numFmtId="0" fontId="15" fillId="10" borderId="32" xfId="0" applyFont="1" applyFill="1" applyBorder="1" applyAlignment="1">
      <alignment horizontal="left" vertical="center" wrapText="1"/>
    </xf>
    <xf numFmtId="166" fontId="15" fillId="0" borderId="0" xfId="245" applyNumberFormat="1" applyFont="1" applyAlignment="1">
      <alignment horizontal="left" vertical="center" wrapText="1"/>
    </xf>
    <xf numFmtId="0" fontId="15" fillId="0" borderId="4" xfId="0" applyFont="1" applyBorder="1" applyAlignment="1">
      <alignment vertical="center"/>
    </xf>
    <xf numFmtId="0" fontId="15" fillId="0" borderId="14" xfId="0" applyFont="1" applyBorder="1" applyAlignment="1">
      <alignment vertical="center"/>
    </xf>
    <xf numFmtId="165" fontId="15" fillId="4" borderId="19" xfId="0" applyNumberFormat="1" applyFont="1" applyFill="1" applyBorder="1" applyAlignment="1">
      <alignment horizontal="left" wrapText="1"/>
    </xf>
    <xf numFmtId="168" fontId="15" fillId="4" borderId="29" xfId="245" applyNumberFormat="1" applyFont="1" applyFill="1" applyBorder="1" applyAlignment="1">
      <alignment horizontal="right" wrapText="1"/>
    </xf>
    <xf numFmtId="0" fontId="18" fillId="0" borderId="0" xfId="0" applyFont="1" applyBorder="1" applyAlignment="1">
      <alignment vertical="center"/>
    </xf>
    <xf numFmtId="0" fontId="18" fillId="0" borderId="0" xfId="0" applyFont="1" applyBorder="1" applyAlignment="1"/>
    <xf numFmtId="0" fontId="18" fillId="0" borderId="9" xfId="0" applyFont="1" applyBorder="1" applyAlignment="1">
      <alignment vertical="center"/>
    </xf>
    <xf numFmtId="165" fontId="47" fillId="4" borderId="30" xfId="128" applyNumberFormat="1" applyFont="1" applyFill="1" applyBorder="1" applyAlignment="1">
      <alignment horizontal="left" wrapText="1"/>
    </xf>
    <xf numFmtId="165" fontId="15" fillId="4" borderId="15" xfId="0" quotePrefix="1" applyNumberFormat="1" applyFont="1" applyFill="1" applyBorder="1" applyAlignment="1">
      <alignment horizontal="left" wrapText="1"/>
    </xf>
    <xf numFmtId="165" fontId="50" fillId="4" borderId="30" xfId="128" applyNumberFormat="1" applyFont="1" applyFill="1" applyBorder="1" applyAlignment="1">
      <alignment horizontal="left" vertical="center"/>
    </xf>
    <xf numFmtId="0" fontId="15" fillId="4" borderId="15" xfId="0" applyFont="1" applyFill="1" applyBorder="1" applyAlignment="1">
      <alignment horizontal="left" vertical="center" wrapText="1"/>
    </xf>
    <xf numFmtId="164" fontId="7" fillId="11" borderId="0" xfId="245" applyFont="1" applyFill="1" applyAlignment="1">
      <alignment horizontal="right"/>
    </xf>
    <xf numFmtId="164" fontId="7" fillId="11" borderId="0" xfId="245" applyFont="1" applyFill="1"/>
    <xf numFmtId="0" fontId="6" fillId="0" borderId="0" xfId="0" applyFont="1" applyAlignment="1">
      <alignment horizontal="center"/>
    </xf>
    <xf numFmtId="164" fontId="6" fillId="0" borderId="0" xfId="245" applyFont="1"/>
    <xf numFmtId="0" fontId="8" fillId="0" borderId="0" xfId="0" applyFont="1" applyAlignment="1">
      <alignment horizontal="right"/>
    </xf>
    <xf numFmtId="43" fontId="6" fillId="0" borderId="0" xfId="0" applyNumberFormat="1" applyFont="1"/>
    <xf numFmtId="0" fontId="0" fillId="0" borderId="19" xfId="0" applyBorder="1" applyAlignment="1">
      <alignment horizontal="center" vertical="center" wrapText="1"/>
    </xf>
    <xf numFmtId="0" fontId="6" fillId="10" borderId="19" xfId="0" applyFont="1" applyFill="1" applyBorder="1" applyAlignment="1">
      <alignment horizontal="center" vertical="center"/>
    </xf>
    <xf numFmtId="0" fontId="6" fillId="10" borderId="19" xfId="0" applyFont="1" applyFill="1" applyBorder="1" applyAlignment="1">
      <alignment horizontal="center" vertical="center" wrapText="1"/>
    </xf>
    <xf numFmtId="0" fontId="6" fillId="15" borderId="0" xfId="0" applyFont="1" applyFill="1" applyAlignment="1">
      <alignment vertical="center"/>
    </xf>
    <xf numFmtId="0" fontId="6" fillId="15" borderId="0" xfId="0" applyFont="1" applyFill="1"/>
    <xf numFmtId="0" fontId="6" fillId="15" borderId="19" xfId="0" applyFont="1" applyFill="1" applyBorder="1" applyAlignment="1">
      <alignment vertical="center"/>
    </xf>
    <xf numFmtId="0" fontId="6" fillId="15" borderId="19" xfId="0" applyFont="1" applyFill="1" applyBorder="1"/>
    <xf numFmtId="167" fontId="0" fillId="0" borderId="0" xfId="245" applyNumberFormat="1" applyFont="1" applyBorder="1" applyAlignment="1">
      <alignment vertical="center"/>
    </xf>
    <xf numFmtId="41" fontId="14" fillId="0" borderId="9" xfId="0" applyNumberFormat="1" applyFont="1" applyBorder="1"/>
    <xf numFmtId="41" fontId="6" fillId="15" borderId="0" xfId="0" applyNumberFormat="1" applyFont="1" applyFill="1"/>
    <xf numFmtId="0" fontId="6" fillId="14" borderId="2" xfId="0" applyFont="1" applyFill="1" applyBorder="1" applyAlignment="1">
      <alignment horizontal="left" vertical="center" wrapText="1"/>
    </xf>
    <xf numFmtId="167" fontId="6" fillId="0" borderId="0" xfId="245" applyNumberFormat="1" applyFont="1" applyAlignment="1">
      <alignment vertical="center"/>
    </xf>
    <xf numFmtId="0" fontId="6" fillId="2" borderId="2" xfId="0" quotePrefix="1" applyFont="1" applyFill="1" applyBorder="1" applyAlignment="1">
      <alignment horizontal="left" vertical="center"/>
    </xf>
    <xf numFmtId="3" fontId="8" fillId="0" borderId="22" xfId="0" applyNumberFormat="1" applyFont="1" applyBorder="1" applyAlignment="1">
      <alignment vertical="center" wrapText="1"/>
    </xf>
    <xf numFmtId="0" fontId="6" fillId="15" borderId="9" xfId="0" applyFont="1" applyFill="1" applyBorder="1"/>
    <xf numFmtId="0" fontId="7" fillId="0" borderId="8" xfId="0" applyFont="1" applyBorder="1" applyAlignment="1">
      <alignment horizontal="right" vertical="center"/>
    </xf>
    <xf numFmtId="0" fontId="25" fillId="0" borderId="0" xfId="0" applyFont="1" applyAlignment="1">
      <alignment vertical="center"/>
    </xf>
    <xf numFmtId="0" fontId="0" fillId="0" borderId="0" xfId="0" applyAlignment="1">
      <alignment vertical="center"/>
    </xf>
    <xf numFmtId="0" fontId="25" fillId="8" borderId="0" xfId="0" applyFont="1" applyFill="1" applyAlignment="1">
      <alignment vertical="center"/>
    </xf>
    <xf numFmtId="0" fontId="25" fillId="7" borderId="0" xfId="0" applyFont="1" applyFill="1" applyAlignment="1">
      <alignment vertical="center"/>
    </xf>
    <xf numFmtId="0" fontId="23" fillId="0" borderId="0" xfId="0" applyFont="1" applyAlignment="1">
      <alignment vertical="center"/>
    </xf>
    <xf numFmtId="0" fontId="24" fillId="0" borderId="0" xfId="0" applyFont="1" applyAlignment="1">
      <alignment vertical="center"/>
    </xf>
    <xf numFmtId="0" fontId="15" fillId="10" borderId="35" xfId="0" applyFont="1" applyFill="1" applyBorder="1" applyAlignment="1">
      <alignment horizontal="left" wrapText="1"/>
    </xf>
    <xf numFmtId="0" fontId="15" fillId="10" borderId="20" xfId="0" applyFont="1" applyFill="1" applyBorder="1" applyAlignment="1">
      <alignment horizontal="left" wrapText="1"/>
    </xf>
    <xf numFmtId="0" fontId="15" fillId="10" borderId="33" xfId="0" applyFont="1" applyFill="1" applyBorder="1" applyAlignment="1">
      <alignment horizontal="left" wrapText="1"/>
    </xf>
    <xf numFmtId="0" fontId="15" fillId="10" borderId="34" xfId="0" applyFont="1" applyFill="1" applyBorder="1" applyAlignment="1">
      <alignment horizontal="left" wrapText="1"/>
    </xf>
    <xf numFmtId="165" fontId="15" fillId="4" borderId="29" xfId="0" applyNumberFormat="1" applyFont="1" applyFill="1" applyBorder="1" applyAlignment="1">
      <alignment horizontal="left" wrapText="1"/>
    </xf>
    <xf numFmtId="165" fontId="15" fillId="4" borderId="19" xfId="0" applyNumberFormat="1" applyFont="1" applyFill="1" applyBorder="1" applyAlignment="1">
      <alignment horizontal="left" wrapText="1"/>
    </xf>
    <xf numFmtId="0" fontId="15" fillId="5" borderId="29" xfId="0" applyFont="1" applyFill="1" applyBorder="1" applyAlignment="1">
      <alignment horizontal="left" vertical="top" wrapText="1"/>
    </xf>
    <xf numFmtId="0" fontId="15" fillId="5" borderId="19" xfId="0" applyFont="1" applyFill="1" applyBorder="1" applyAlignment="1">
      <alignment horizontal="left" vertical="top" wrapText="1"/>
    </xf>
    <xf numFmtId="0" fontId="15" fillId="5" borderId="29" xfId="0" applyFont="1" applyFill="1" applyBorder="1" applyAlignment="1">
      <alignment horizontal="left" wrapText="1"/>
    </xf>
    <xf numFmtId="0" fontId="15" fillId="5" borderId="19" xfId="0" applyFont="1" applyFill="1" applyBorder="1" applyAlignment="1">
      <alignment horizontal="left" wrapText="1"/>
    </xf>
    <xf numFmtId="0" fontId="15" fillId="10" borderId="29" xfId="0" applyFont="1" applyFill="1" applyBorder="1" applyAlignment="1">
      <alignment horizontal="left" wrapText="1"/>
    </xf>
    <xf numFmtId="0" fontId="15" fillId="10" borderId="19" xfId="0" applyFont="1" applyFill="1" applyBorder="1" applyAlignment="1">
      <alignment horizontal="left" wrapText="1"/>
    </xf>
    <xf numFmtId="0" fontId="15" fillId="5" borderId="35" xfId="0" applyFont="1" applyFill="1" applyBorder="1" applyAlignment="1">
      <alignment horizontal="left" vertical="top" wrapText="1"/>
    </xf>
    <xf numFmtId="0" fontId="15" fillId="5" borderId="20" xfId="0" applyFont="1" applyFill="1" applyBorder="1" applyAlignment="1">
      <alignment horizontal="left" vertical="top" wrapText="1"/>
    </xf>
    <xf numFmtId="0" fontId="18" fillId="0" borderId="0" xfId="0" applyFont="1" applyBorder="1" applyAlignment="1">
      <alignment horizontal="left" vertical="center"/>
    </xf>
    <xf numFmtId="0" fontId="0" fillId="0" borderId="0" xfId="0" applyBorder="1" applyAlignment="1">
      <alignment horizontal="left" vertical="center"/>
    </xf>
    <xf numFmtId="0" fontId="15" fillId="5" borderId="29" xfId="0" applyFont="1" applyFill="1" applyBorder="1" applyAlignment="1">
      <alignment horizontal="left" vertical="center" wrapText="1"/>
    </xf>
    <xf numFmtId="0" fontId="15" fillId="5" borderId="19" xfId="0" applyFont="1" applyFill="1" applyBorder="1" applyAlignment="1">
      <alignment horizontal="left" vertical="center" wrapText="1"/>
    </xf>
    <xf numFmtId="165" fontId="15" fillId="4" borderId="35" xfId="0" applyNumberFormat="1" applyFont="1" applyFill="1" applyBorder="1" applyAlignment="1">
      <alignment horizontal="left"/>
    </xf>
    <xf numFmtId="165" fontId="15" fillId="4" borderId="20" xfId="0" applyNumberFormat="1" applyFont="1" applyFill="1" applyBorder="1" applyAlignment="1">
      <alignment horizontal="left"/>
    </xf>
    <xf numFmtId="0" fontId="15" fillId="5" borderId="35" xfId="0" applyFont="1" applyFill="1" applyBorder="1" applyAlignment="1">
      <alignment horizontal="left" vertical="center" wrapText="1"/>
    </xf>
    <xf numFmtId="0" fontId="15" fillId="5" borderId="20" xfId="0" applyFont="1" applyFill="1" applyBorder="1" applyAlignment="1">
      <alignment horizontal="left" vertical="center" wrapText="1"/>
    </xf>
    <xf numFmtId="0" fontId="30" fillId="0" borderId="2" xfId="0" applyFont="1" applyBorder="1" applyAlignment="1">
      <alignment horizontal="left" vertical="top" wrapText="1"/>
    </xf>
    <xf numFmtId="0" fontId="40" fillId="0" borderId="0" xfId="0" applyFont="1" applyBorder="1" applyAlignment="1">
      <alignment horizontal="left" vertical="top" wrapText="1"/>
    </xf>
    <xf numFmtId="0" fontId="40" fillId="0" borderId="7" xfId="0" applyFont="1" applyBorder="1" applyAlignment="1">
      <alignment horizontal="left" vertical="top" wrapText="1"/>
    </xf>
    <xf numFmtId="0" fontId="33" fillId="0" borderId="37" xfId="0" applyFont="1" applyBorder="1" applyAlignment="1">
      <alignment vertical="center" wrapText="1"/>
    </xf>
    <xf numFmtId="0" fontId="0" fillId="0" borderId="14" xfId="0" applyBorder="1" applyAlignment="1">
      <alignment vertical="center" wrapText="1"/>
    </xf>
    <xf numFmtId="0" fontId="0" fillId="0" borderId="20" xfId="0" applyBorder="1" applyAlignment="1">
      <alignment vertical="center" wrapText="1"/>
    </xf>
    <xf numFmtId="3" fontId="18" fillId="0" borderId="2" xfId="0" applyNumberFormat="1" applyFont="1" applyBorder="1" applyAlignment="1">
      <alignment vertical="top"/>
    </xf>
    <xf numFmtId="0" fontId="39" fillId="0" borderId="0" xfId="0" applyFont="1" applyAlignment="1"/>
    <xf numFmtId="0" fontId="13" fillId="0" borderId="4" xfId="0" applyFont="1" applyBorder="1" applyAlignment="1">
      <alignment horizontal="left"/>
    </xf>
    <xf numFmtId="0" fontId="0" fillId="0" borderId="4" xfId="0" applyBorder="1" applyAlignment="1"/>
  </cellXfs>
  <cellStyles count="344">
    <cellStyle name="Comma" xfId="245" builtinId="3"/>
    <cellStyle name="Comma [0] 2" xfId="337"/>
    <cellStyle name="Comma 2" xfId="336"/>
    <cellStyle name="Comma 3" xfId="339"/>
    <cellStyle name="Comma 4" xfId="34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cellStyle name="Input" xfId="27" builtinId="20"/>
    <cellStyle name="Normal" xfId="0" builtinId="0"/>
    <cellStyle name="Normal 2" xfId="338"/>
    <cellStyle name="Normal 2 2" xfId="332"/>
    <cellStyle name="Normal 3" xfId="331"/>
    <cellStyle name="Normal 3 2" xfId="334"/>
    <cellStyle name="Normal 3 2 2" xfId="340"/>
    <cellStyle name="Normal 3 3" xfId="335"/>
    <cellStyle name="Normal 4" xfId="333"/>
    <cellStyle name="Normal 5" xfId="342"/>
    <cellStyle name="Output" xfId="320" builtinId="21"/>
    <cellStyle name="Percent 2" xfId="341"/>
  </cellStyles>
  <dxfs count="10">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eit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esdm.go.id/publikasi/lakip-kementerian-esdm.html" TargetMode="External"/><Relationship Id="rId7" Type="http://schemas.openxmlformats.org/officeDocument/2006/relationships/comments" Target="../comments1.xml"/><Relationship Id="rId2" Type="http://schemas.openxmlformats.org/officeDocument/2006/relationships/hyperlink" Target="http://www.idx.co.id/" TargetMode="External"/><Relationship Id="rId1" Type="http://schemas.openxmlformats.org/officeDocument/2006/relationships/hyperlink" Target="http://www.kemenkeu.go.id/page/laporan-keuangan-pemerintah-pusat" TargetMode="External"/><Relationship Id="rId6" Type="http://schemas.openxmlformats.org/officeDocument/2006/relationships/vmlDrawing" Target="../drawings/vmlDrawing1.vml"/><Relationship Id="rId5" Type="http://schemas.openxmlformats.org/officeDocument/2006/relationships/printerSettings" Target="../printerSettings/printerSettings3.bin"/><Relationship Id="rId4" Type="http://schemas.openxmlformats.org/officeDocument/2006/relationships/hyperlink" Target="http://eiti.ekon.go.id/draft-kontrak-PS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6"/>
  <sheetViews>
    <sheetView showGridLines="0" topLeftCell="A7" workbookViewId="0"/>
  </sheetViews>
  <sheetFormatPr defaultColWidth="3.5" defaultRowHeight="24" customHeight="1"/>
  <cols>
    <col min="1" max="1" width="3.5" style="28"/>
    <col min="2" max="2" width="30.375" style="28" customWidth="1"/>
    <col min="3" max="3" width="37.875" style="28" customWidth="1"/>
    <col min="4" max="4" width="85.875" style="28" customWidth="1"/>
    <col min="5" max="16384" width="3.5" style="28"/>
  </cols>
  <sheetData>
    <row r="1" spans="2:4" ht="15.95" customHeight="1"/>
    <row r="2" spans="2:4" ht="20.25">
      <c r="B2" s="203" t="s">
        <v>127</v>
      </c>
      <c r="C2" s="200"/>
      <c r="D2" s="200"/>
    </row>
    <row r="3" spans="2:4" ht="15.95" customHeight="1">
      <c r="B3" s="29" t="s">
        <v>207</v>
      </c>
      <c r="C3" s="29"/>
      <c r="D3" s="29"/>
    </row>
    <row r="4" spans="2:4" ht="15.95" customHeight="1">
      <c r="B4" s="26"/>
      <c r="C4" s="27"/>
      <c r="D4" s="27"/>
    </row>
    <row r="5" spans="2:4" ht="15.95" customHeight="1">
      <c r="B5" s="27" t="s">
        <v>25</v>
      </c>
      <c r="C5" s="27"/>
      <c r="D5" s="27"/>
    </row>
    <row r="6" spans="2:4" ht="15.95" customHeight="1">
      <c r="B6" s="204" t="s">
        <v>21</v>
      </c>
      <c r="C6" s="204"/>
      <c r="D6" s="204"/>
    </row>
    <row r="7" spans="2:4" ht="15.95" customHeight="1">
      <c r="B7" s="204"/>
      <c r="C7" s="204"/>
      <c r="D7" s="204"/>
    </row>
    <row r="8" spans="2:4" ht="15.95" customHeight="1">
      <c r="B8" s="199"/>
      <c r="C8" s="200"/>
      <c r="D8" s="200"/>
    </row>
    <row r="9" spans="2:4" ht="15.95" customHeight="1">
      <c r="B9" s="199" t="s">
        <v>128</v>
      </c>
      <c r="C9" s="200"/>
      <c r="D9" s="200"/>
    </row>
    <row r="10" spans="2:4" ht="15.95" customHeight="1">
      <c r="B10" s="199" t="s">
        <v>33</v>
      </c>
      <c r="C10" s="200"/>
      <c r="D10" s="200"/>
    </row>
    <row r="11" spans="2:4" ht="15.95" customHeight="1">
      <c r="B11" s="199"/>
      <c r="C11" s="200"/>
      <c r="D11" s="200"/>
    </row>
    <row r="12" spans="2:4" ht="15.95" customHeight="1">
      <c r="B12" s="199" t="s">
        <v>34</v>
      </c>
      <c r="C12" s="200"/>
      <c r="D12" s="200"/>
    </row>
    <row r="13" spans="2:4" ht="15.95" customHeight="1">
      <c r="B13" s="199" t="s">
        <v>126</v>
      </c>
      <c r="C13" s="200"/>
      <c r="D13" s="200"/>
    </row>
    <row r="14" spans="2:4" ht="15.95" customHeight="1">
      <c r="B14" s="199" t="s">
        <v>22</v>
      </c>
      <c r="C14" s="200"/>
      <c r="D14" s="200"/>
    </row>
    <row r="15" spans="2:4" ht="15.95" customHeight="1">
      <c r="B15" s="199" t="s">
        <v>38</v>
      </c>
      <c r="C15" s="200"/>
      <c r="D15" s="200"/>
    </row>
    <row r="16" spans="2:4" ht="15.95" customHeight="1">
      <c r="B16" s="199"/>
      <c r="C16" s="200"/>
      <c r="D16" s="200"/>
    </row>
    <row r="17" spans="2:4" ht="15.95" customHeight="1">
      <c r="B17" s="202" t="s">
        <v>23</v>
      </c>
      <c r="C17" s="200"/>
      <c r="D17" s="91"/>
    </row>
    <row r="18" spans="2:4" ht="15.95" customHeight="1">
      <c r="B18" s="201" t="s">
        <v>24</v>
      </c>
      <c r="C18" s="200"/>
      <c r="D18" s="91"/>
    </row>
    <row r="19" spans="2:4" ht="15.95" customHeight="1">
      <c r="B19" s="31"/>
      <c r="C19" s="31"/>
      <c r="D19" s="31"/>
    </row>
    <row r="20" spans="2:4" ht="15.95" customHeight="1">
      <c r="B20" s="30"/>
      <c r="C20" s="30"/>
      <c r="D20" s="30"/>
    </row>
    <row r="21" spans="2:4" ht="15.95" customHeight="1">
      <c r="B21" s="30" t="s">
        <v>185</v>
      </c>
      <c r="C21" s="30"/>
      <c r="D21" s="92" t="s">
        <v>184</v>
      </c>
    </row>
    <row r="22" spans="2:4" ht="15.95" customHeight="1"/>
    <row r="23" spans="2:4" ht="12.75"/>
    <row r="24" spans="2:4" ht="12.75"/>
    <row r="25" spans="2:4" ht="12.75"/>
    <row r="26" spans="2:4" ht="12.75"/>
    <row r="27" spans="2:4" ht="12.75"/>
    <row r="28" spans="2:4" ht="12.75"/>
    <row r="29" spans="2:4" ht="12.75"/>
    <row r="30" spans="2:4" ht="12.75"/>
    <row r="31" spans="2:4" ht="12.75"/>
    <row r="32" spans="2:4" ht="12.75"/>
    <row r="33" ht="12.75"/>
    <row r="34" ht="12.75"/>
    <row r="35" ht="12.75"/>
    <row r="36" ht="12.75"/>
    <row r="37" ht="12.75"/>
    <row r="38" ht="12.75"/>
    <row r="39" ht="12.75"/>
    <row r="40" ht="12.75"/>
    <row r="41" ht="12.75"/>
    <row r="42" ht="12.75"/>
    <row r="43" ht="12.75"/>
    <row r="44" ht="12.75"/>
    <row r="45" ht="12.75"/>
    <row r="46" ht="12.75"/>
  </sheetData>
  <mergeCells count="13">
    <mergeCell ref="B11:D11"/>
    <mergeCell ref="B8:D8"/>
    <mergeCell ref="B18:C18"/>
    <mergeCell ref="B17:C17"/>
    <mergeCell ref="B2:D2"/>
    <mergeCell ref="B6:D7"/>
    <mergeCell ref="B9:D9"/>
    <mergeCell ref="B10:D10"/>
    <mergeCell ref="B12:D12"/>
    <mergeCell ref="B13:D13"/>
    <mergeCell ref="B14:D14"/>
    <mergeCell ref="B15:D15"/>
    <mergeCell ref="B16:D16"/>
  </mergeCells>
  <phoneticPr fontId="12" type="noConversion"/>
  <hyperlinks>
    <hyperlink ref="D21" r:id="rId1"/>
  </hyperlinks>
  <pageMargins left="0.75" right="0.75" top="1" bottom="1" header="0.5" footer="0.5"/>
  <pageSetup paperSize="9" scale="75" fitToHeight="0" orientation="landscape" horizontalDpi="2400" verticalDpi="24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tabSelected="1" workbookViewId="0">
      <selection activeCell="D10" sqref="D10"/>
    </sheetView>
  </sheetViews>
  <sheetFormatPr defaultColWidth="3.5" defaultRowHeight="24" customHeight="1"/>
  <cols>
    <col min="1" max="1" width="3.5" style="99"/>
    <col min="2" max="2" width="53.375" style="99" customWidth="1"/>
    <col min="3" max="3" width="27" style="99" customWidth="1"/>
    <col min="4" max="4" width="60.375" style="99" customWidth="1"/>
    <col min="5" max="5" width="38.375" style="97" customWidth="1"/>
    <col min="6" max="16384" width="3.5" style="99"/>
  </cols>
  <sheetData>
    <row r="1" spans="2:5" ht="15.95" customHeight="1">
      <c r="E1" s="99"/>
    </row>
    <row r="2" spans="2:5" ht="24.95" customHeight="1">
      <c r="B2" s="16" t="s">
        <v>125</v>
      </c>
      <c r="E2" s="99"/>
    </row>
    <row r="3" spans="2:5" ht="15.95" customHeight="1">
      <c r="B3" s="25" t="s">
        <v>35</v>
      </c>
      <c r="E3" s="99"/>
    </row>
    <row r="4" spans="2:5" ht="15.95" customHeight="1" thickBot="1">
      <c r="D4" s="32" t="s">
        <v>17</v>
      </c>
      <c r="E4" s="32" t="s">
        <v>181</v>
      </c>
    </row>
    <row r="5" spans="2:5" ht="15.95" customHeight="1" thickTop="1">
      <c r="B5" s="100" t="s">
        <v>27</v>
      </c>
      <c r="C5" s="21"/>
      <c r="D5" s="35" t="s">
        <v>208</v>
      </c>
      <c r="E5" s="85"/>
    </row>
    <row r="6" spans="2:5" ht="15.95" customHeight="1">
      <c r="B6" s="19" t="s">
        <v>28</v>
      </c>
      <c r="C6" s="100" t="s">
        <v>6</v>
      </c>
      <c r="D6" s="36">
        <v>41275</v>
      </c>
      <c r="E6" s="85"/>
    </row>
    <row r="7" spans="2:5" ht="15.95" customHeight="1">
      <c r="B7" s="18"/>
      <c r="C7" s="100" t="s">
        <v>7</v>
      </c>
      <c r="D7" s="36">
        <v>41639</v>
      </c>
      <c r="E7" s="85"/>
    </row>
    <row r="8" spans="2:5" ht="15.95" customHeight="1">
      <c r="B8" s="100" t="s">
        <v>29</v>
      </c>
      <c r="C8" s="17"/>
      <c r="D8" s="176" t="s">
        <v>542</v>
      </c>
      <c r="E8" s="85"/>
    </row>
    <row r="9" spans="2:5" ht="15.95" customHeight="1">
      <c r="B9" s="100" t="s">
        <v>532</v>
      </c>
      <c r="C9" s="100"/>
      <c r="D9" s="36">
        <v>42331</v>
      </c>
      <c r="E9" s="85"/>
    </row>
    <row r="10" spans="2:5" ht="15.95" customHeight="1">
      <c r="B10" s="19" t="s">
        <v>30</v>
      </c>
      <c r="C10" s="100" t="s">
        <v>8</v>
      </c>
      <c r="D10" s="37" t="s">
        <v>209</v>
      </c>
      <c r="E10" s="85"/>
    </row>
    <row r="11" spans="2:5" ht="15.95" customHeight="1">
      <c r="B11" s="23" t="s">
        <v>18</v>
      </c>
      <c r="C11" s="100" t="s">
        <v>9</v>
      </c>
      <c r="D11" s="37" t="s">
        <v>209</v>
      </c>
      <c r="E11" s="85"/>
    </row>
    <row r="12" spans="2:5" ht="15.95" customHeight="1">
      <c r="B12" s="101"/>
      <c r="C12" s="100" t="s">
        <v>10</v>
      </c>
      <c r="D12" s="37" t="s">
        <v>209</v>
      </c>
      <c r="E12" s="85"/>
    </row>
    <row r="13" spans="2:5" ht="15.95" customHeight="1">
      <c r="B13" s="101"/>
      <c r="C13" s="100" t="s">
        <v>11</v>
      </c>
      <c r="D13" s="38" t="s">
        <v>12</v>
      </c>
      <c r="E13" s="85"/>
    </row>
    <row r="14" spans="2:5" ht="15.95" customHeight="1">
      <c r="B14" s="19" t="s">
        <v>31</v>
      </c>
      <c r="C14" s="19" t="s">
        <v>19</v>
      </c>
      <c r="D14" s="37" t="s">
        <v>19</v>
      </c>
      <c r="E14" s="85"/>
    </row>
    <row r="15" spans="2:5" ht="15.95" customHeight="1">
      <c r="B15" s="23" t="s">
        <v>20</v>
      </c>
      <c r="C15" s="21" t="s">
        <v>189</v>
      </c>
      <c r="D15" s="89" t="s">
        <v>13</v>
      </c>
      <c r="E15" s="85"/>
    </row>
    <row r="16" spans="2:5" ht="15.95" customHeight="1">
      <c r="C16" s="17" t="s">
        <v>14</v>
      </c>
      <c r="D16" s="38" t="s">
        <v>13</v>
      </c>
      <c r="E16" s="85"/>
    </row>
    <row r="17" spans="2:5" ht="15.95" customHeight="1">
      <c r="B17" s="100" t="s">
        <v>39</v>
      </c>
      <c r="C17" s="100"/>
      <c r="D17" s="37">
        <f>3+3</f>
        <v>6</v>
      </c>
      <c r="E17" s="85"/>
    </row>
    <row r="18" spans="2:5" ht="15.95" customHeight="1">
      <c r="B18" s="100" t="s">
        <v>40</v>
      </c>
      <c r="C18" s="100"/>
      <c r="D18" s="37">
        <f>174+99</f>
        <v>273</v>
      </c>
      <c r="E18" s="85"/>
    </row>
    <row r="19" spans="2:5" ht="15.95" customHeight="1">
      <c r="B19" s="19" t="s">
        <v>42</v>
      </c>
      <c r="C19" s="100" t="s">
        <v>130</v>
      </c>
      <c r="D19" s="36" t="s">
        <v>539</v>
      </c>
      <c r="E19" s="85"/>
    </row>
    <row r="20" spans="2:5" ht="15.95" customHeight="1">
      <c r="B20" s="18"/>
      <c r="C20" s="100" t="s">
        <v>129</v>
      </c>
      <c r="D20" s="174" t="s">
        <v>537</v>
      </c>
      <c r="E20" s="85"/>
    </row>
    <row r="21" spans="2:5" ht="15.95" customHeight="1">
      <c r="B21" s="19" t="s">
        <v>32</v>
      </c>
      <c r="C21" s="100" t="s">
        <v>15</v>
      </c>
      <c r="D21" s="37" t="s">
        <v>209</v>
      </c>
      <c r="E21" s="85"/>
    </row>
    <row r="22" spans="2:5" ht="15.95" customHeight="1">
      <c r="B22" s="23" t="s">
        <v>183</v>
      </c>
      <c r="C22" s="100" t="s">
        <v>16</v>
      </c>
      <c r="D22" s="37" t="s">
        <v>209</v>
      </c>
      <c r="E22" s="85"/>
    </row>
    <row r="23" spans="2:5" ht="15.95" customHeight="1">
      <c r="B23" s="101"/>
      <c r="C23" s="19" t="s">
        <v>26</v>
      </c>
      <c r="D23" s="37" t="s">
        <v>538</v>
      </c>
      <c r="E23" s="85"/>
    </row>
    <row r="24" spans="2:5" ht="15.95" customHeight="1">
      <c r="B24" s="19" t="s">
        <v>137</v>
      </c>
      <c r="C24" s="100" t="s">
        <v>134</v>
      </c>
      <c r="D24" s="62" t="s">
        <v>12</v>
      </c>
      <c r="E24" s="85"/>
    </row>
    <row r="25" spans="2:5" ht="15.95" customHeight="1">
      <c r="B25" s="101"/>
      <c r="C25" s="100" t="s">
        <v>136</v>
      </c>
      <c r="D25" s="64" t="s">
        <v>12</v>
      </c>
      <c r="E25" s="85"/>
    </row>
    <row r="26" spans="2:5" ht="15.95" customHeight="1" thickBot="1">
      <c r="B26" s="17"/>
      <c r="C26" s="100" t="s">
        <v>135</v>
      </c>
      <c r="D26" s="63" t="s">
        <v>12</v>
      </c>
      <c r="E26" s="85"/>
    </row>
    <row r="27" spans="2:5" ht="15.95" customHeight="1" thickTop="1">
      <c r="B27" s="101"/>
      <c r="C27" s="101"/>
      <c r="D27" s="22"/>
      <c r="E27" s="99"/>
    </row>
    <row r="28" spans="2:5" ht="15.95" customHeight="1">
      <c r="B28" s="101"/>
      <c r="C28" s="101"/>
      <c r="D28" s="22"/>
    </row>
    <row r="29" spans="2:5" ht="15.95" customHeight="1"/>
    <row r="30" spans="2:5" ht="15.95" customHeight="1">
      <c r="E30" s="99"/>
    </row>
    <row r="31" spans="2:5" ht="15.95" customHeight="1">
      <c r="E31" s="99"/>
    </row>
    <row r="32" spans="2:5" ht="15.95" customHeight="1">
      <c r="E32" s="99"/>
    </row>
    <row r="33" spans="5:5" ht="15.95" customHeight="1">
      <c r="E33" s="99"/>
    </row>
    <row r="34" spans="5:5" ht="15.95" customHeight="1">
      <c r="E34" s="99"/>
    </row>
    <row r="35" spans="5:5" ht="15.95" customHeight="1">
      <c r="E35" s="99"/>
    </row>
    <row r="36" spans="5:5" ht="15.95" customHeight="1"/>
  </sheetData>
  <dataValidations count="2">
    <dataValidation allowBlank="1" sqref="D6:D7 D19:D20 D9"/>
    <dataValidation type="list" showInputMessage="1" showErrorMessage="1" errorTitle="Unvalid entry" error="_x000a_Please choose among the following:_x000a__x000a_Yes_x000a_No_x000a_Not applicable" promptTitle="Choose among the following" prompt="_x000a_Yes_x000a_No_x000a_Not applicable" sqref="D10:D12 D21:D23">
      <formula1>"Yes,No,Not applicable,&lt;choose option&gt;"</formula1>
    </dataValidation>
  </dataValidations>
  <pageMargins left="0.75" right="0.75" top="1" bottom="1" header="0.5" footer="0.5"/>
  <pageSetup paperSize="9" scale="66" orientation="landscape" horizontalDpi="2400" verticalDpi="24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9"/>
  <sheetViews>
    <sheetView showGridLines="0" topLeftCell="D28" zoomScaleNormal="100" zoomScalePageLayoutView="150" workbookViewId="0">
      <selection activeCell="F39" sqref="F39"/>
    </sheetView>
  </sheetViews>
  <sheetFormatPr defaultColWidth="3.5" defaultRowHeight="12.75"/>
  <cols>
    <col min="1" max="1" width="3.5" style="132"/>
    <col min="2" max="2" width="53.875" style="99" customWidth="1"/>
    <col min="3" max="3" width="52" style="99" customWidth="1"/>
    <col min="4" max="4" width="12.5" style="99" bestFit="1" customWidth="1"/>
    <col min="5" max="5" width="37.875" style="99" customWidth="1"/>
    <col min="6" max="6" width="37.5" style="99" customWidth="1"/>
    <col min="7" max="7" width="32.125" style="97" customWidth="1"/>
    <col min="8" max="8" width="46.5" style="97" customWidth="1"/>
    <col min="9" max="16384" width="3.5" style="99"/>
  </cols>
  <sheetData>
    <row r="1" spans="2:8" ht="15.95" customHeight="1"/>
    <row r="2" spans="2:8" ht="24.95" customHeight="1">
      <c r="B2" s="16" t="s">
        <v>533</v>
      </c>
      <c r="C2" s="133"/>
      <c r="E2" s="32"/>
    </row>
    <row r="3" spans="2:8" ht="15.95" customHeight="1">
      <c r="B3" s="86"/>
      <c r="E3" s="32" t="s">
        <v>35</v>
      </c>
    </row>
    <row r="4" spans="2:8" ht="15" customHeight="1" thickBot="1">
      <c r="D4" s="32" t="s">
        <v>17</v>
      </c>
      <c r="E4" s="32" t="s">
        <v>138</v>
      </c>
      <c r="F4" s="33" t="s">
        <v>182</v>
      </c>
      <c r="G4" s="32" t="s">
        <v>181</v>
      </c>
      <c r="H4" s="20"/>
    </row>
    <row r="5" spans="2:8" ht="16.5" customHeight="1">
      <c r="B5" s="19" t="s">
        <v>142</v>
      </c>
      <c r="C5" s="134" t="s">
        <v>196</v>
      </c>
      <c r="D5" s="135">
        <f>(1026000000000000/10445)/1000</f>
        <v>98228817.616084248</v>
      </c>
      <c r="E5" s="102" t="s">
        <v>472</v>
      </c>
      <c r="F5" s="103" t="s">
        <v>473</v>
      </c>
      <c r="G5" s="87"/>
    </row>
    <row r="6" spans="2:8" ht="16.5" customHeight="1">
      <c r="B6" s="90" t="s">
        <v>139</v>
      </c>
      <c r="C6" s="134" t="s">
        <v>193</v>
      </c>
      <c r="D6" s="136">
        <f>(9087000000000000/10445)/1000</f>
        <v>869985639.06175208</v>
      </c>
      <c r="E6" s="168" t="s">
        <v>472</v>
      </c>
      <c r="F6" s="137" t="s">
        <v>473</v>
      </c>
      <c r="G6" s="87"/>
    </row>
    <row r="7" spans="2:8" ht="16.5" customHeight="1">
      <c r="C7" s="138" t="s">
        <v>194</v>
      </c>
      <c r="D7" s="136">
        <f>(452000000000000/10445)/1000</f>
        <v>43274293.920536138</v>
      </c>
      <c r="E7" s="168" t="s">
        <v>472</v>
      </c>
      <c r="F7" s="104" t="s">
        <v>474</v>
      </c>
      <c r="G7" s="87"/>
    </row>
    <row r="8" spans="2:8" ht="16.5" customHeight="1">
      <c r="B8" s="101"/>
      <c r="C8" s="139" t="s">
        <v>195</v>
      </c>
      <c r="D8" s="136">
        <f>(1439000000000000/10445)/1000</f>
        <v>137769267.59214935</v>
      </c>
      <c r="E8" s="168" t="s">
        <v>472</v>
      </c>
      <c r="F8" s="104" t="s">
        <v>475</v>
      </c>
      <c r="G8" s="87"/>
    </row>
    <row r="9" spans="2:8" ht="15.95" customHeight="1">
      <c r="B9" s="101"/>
      <c r="C9" s="139" t="s">
        <v>197</v>
      </c>
      <c r="D9" s="136">
        <f>59.5*10^9/10^3</f>
        <v>59500000</v>
      </c>
      <c r="E9" s="168" t="s">
        <v>472</v>
      </c>
      <c r="F9" s="104" t="s">
        <v>476</v>
      </c>
      <c r="G9" s="87"/>
    </row>
    <row r="10" spans="2:8" ht="15.95" customHeight="1">
      <c r="B10" s="101"/>
      <c r="C10" s="139" t="s">
        <v>198</v>
      </c>
      <c r="D10" s="136">
        <f>183000000000/1000</f>
        <v>183000000</v>
      </c>
      <c r="E10" s="168" t="s">
        <v>472</v>
      </c>
      <c r="F10" s="104" t="s">
        <v>476</v>
      </c>
      <c r="G10" s="87"/>
    </row>
    <row r="11" spans="2:8" ht="15.95" customHeight="1">
      <c r="B11" s="19" t="s">
        <v>143</v>
      </c>
      <c r="C11" s="139" t="s">
        <v>140</v>
      </c>
      <c r="D11" s="136">
        <f>824*365</f>
        <v>300760</v>
      </c>
      <c r="E11" s="140" t="s">
        <v>522</v>
      </c>
      <c r="F11" s="104" t="s">
        <v>477</v>
      </c>
      <c r="G11" s="87"/>
    </row>
    <row r="12" spans="2:8" ht="15.95" customHeight="1">
      <c r="B12" s="88" t="s">
        <v>139</v>
      </c>
      <c r="C12" s="139" t="s">
        <v>141</v>
      </c>
      <c r="D12" s="136">
        <f>8130*365</f>
        <v>2967450</v>
      </c>
      <c r="E12" s="140" t="s">
        <v>523</v>
      </c>
      <c r="F12" s="104" t="s">
        <v>478</v>
      </c>
      <c r="G12" s="87"/>
    </row>
    <row r="13" spans="2:8" ht="15.95" customHeight="1">
      <c r="B13" s="141"/>
      <c r="C13" s="139" t="s">
        <v>479</v>
      </c>
      <c r="D13" s="142">
        <v>449</v>
      </c>
      <c r="E13" s="168" t="s">
        <v>480</v>
      </c>
      <c r="F13" s="104" t="s">
        <v>481</v>
      </c>
      <c r="G13" s="87"/>
    </row>
    <row r="14" spans="2:8" ht="15.95" customHeight="1">
      <c r="B14" s="141"/>
      <c r="C14" s="139" t="s">
        <v>524</v>
      </c>
      <c r="D14" s="143">
        <v>450</v>
      </c>
      <c r="E14" s="168" t="s">
        <v>482</v>
      </c>
      <c r="F14" s="104" t="s">
        <v>483</v>
      </c>
      <c r="G14" s="87"/>
    </row>
    <row r="15" spans="2:8" ht="15.95" customHeight="1">
      <c r="B15" s="141"/>
      <c r="C15" s="139" t="s">
        <v>525</v>
      </c>
      <c r="D15" s="142">
        <v>59</v>
      </c>
      <c r="E15" s="168" t="s">
        <v>484</v>
      </c>
      <c r="F15" s="104" t="s">
        <v>483</v>
      </c>
      <c r="G15" s="87"/>
    </row>
    <row r="16" spans="2:8" ht="15.95" customHeight="1">
      <c r="B16" s="141"/>
      <c r="C16" s="139" t="s">
        <v>526</v>
      </c>
      <c r="D16" s="142">
        <v>88</v>
      </c>
      <c r="E16" s="168" t="s">
        <v>482</v>
      </c>
      <c r="F16" s="104" t="s">
        <v>483</v>
      </c>
      <c r="G16" s="87"/>
    </row>
    <row r="17" spans="2:8" ht="15.95" customHeight="1">
      <c r="B17" s="141"/>
      <c r="C17" s="139" t="s">
        <v>527</v>
      </c>
      <c r="D17" s="142">
        <v>60</v>
      </c>
      <c r="E17" s="168" t="s">
        <v>480</v>
      </c>
      <c r="F17" s="104" t="s">
        <v>483</v>
      </c>
      <c r="G17" s="87"/>
    </row>
    <row r="18" spans="2:8" ht="15.95" customHeight="1">
      <c r="B18" s="141"/>
      <c r="C18" s="139" t="s">
        <v>528</v>
      </c>
      <c r="D18" s="142">
        <v>56</v>
      </c>
      <c r="E18" s="168" t="s">
        <v>480</v>
      </c>
      <c r="F18" s="104" t="s">
        <v>483</v>
      </c>
      <c r="G18" s="87"/>
    </row>
    <row r="19" spans="2:8" ht="15.95" customHeight="1">
      <c r="B19" s="141"/>
      <c r="C19" s="139" t="s">
        <v>529</v>
      </c>
      <c r="D19" s="142">
        <v>19</v>
      </c>
      <c r="E19" s="168" t="s">
        <v>480</v>
      </c>
      <c r="F19" s="104" t="s">
        <v>483</v>
      </c>
      <c r="G19" s="87"/>
    </row>
    <row r="20" spans="2:8" ht="15.95" customHeight="1">
      <c r="B20" s="144" t="s">
        <v>144</v>
      </c>
      <c r="C20" s="145" t="s">
        <v>140</v>
      </c>
      <c r="D20" s="169">
        <v>13</v>
      </c>
      <c r="E20" s="168" t="s">
        <v>480</v>
      </c>
      <c r="F20" s="104" t="s">
        <v>485</v>
      </c>
      <c r="G20" s="87"/>
    </row>
    <row r="21" spans="2:8" ht="15.95" customHeight="1">
      <c r="B21" s="88" t="s">
        <v>139</v>
      </c>
      <c r="C21" s="145" t="s">
        <v>141</v>
      </c>
      <c r="D21" s="169">
        <v>25.1</v>
      </c>
      <c r="E21" s="168" t="s">
        <v>480</v>
      </c>
      <c r="F21" s="104" t="s">
        <v>485</v>
      </c>
      <c r="G21" s="87"/>
    </row>
    <row r="22" spans="2:8" ht="15.95" customHeight="1">
      <c r="B22" s="141"/>
      <c r="C22" s="139" t="s">
        <v>479</v>
      </c>
      <c r="D22" s="169">
        <v>424.3</v>
      </c>
      <c r="E22" s="168" t="s">
        <v>480</v>
      </c>
      <c r="F22" s="104" t="s">
        <v>485</v>
      </c>
      <c r="G22" s="87"/>
    </row>
    <row r="23" spans="2:8" ht="15.95" customHeight="1">
      <c r="B23" s="141"/>
      <c r="C23" s="139" t="s">
        <v>524</v>
      </c>
      <c r="D23" s="169">
        <v>1.5</v>
      </c>
      <c r="E23" s="168" t="s">
        <v>480</v>
      </c>
      <c r="F23" s="104" t="s">
        <v>485</v>
      </c>
      <c r="G23" s="87"/>
    </row>
    <row r="24" spans="2:8" ht="15.95" customHeight="1">
      <c r="B24" s="141"/>
      <c r="C24" s="139" t="s">
        <v>530</v>
      </c>
      <c r="D24" s="169">
        <v>64.8</v>
      </c>
      <c r="E24" s="168" t="s">
        <v>480</v>
      </c>
      <c r="F24" s="104" t="s">
        <v>485</v>
      </c>
      <c r="G24" s="87"/>
    </row>
    <row r="25" spans="2:8" ht="15.95" customHeight="1">
      <c r="C25" s="145" t="s">
        <v>531</v>
      </c>
      <c r="D25" s="169">
        <v>57.1</v>
      </c>
      <c r="E25" s="168" t="s">
        <v>480</v>
      </c>
      <c r="F25" s="104" t="s">
        <v>485</v>
      </c>
      <c r="G25" s="87"/>
    </row>
    <row r="26" spans="2:8" ht="15.95" customHeight="1">
      <c r="B26" s="146"/>
      <c r="C26" s="139" t="s">
        <v>486</v>
      </c>
      <c r="D26" s="169">
        <v>33.9</v>
      </c>
      <c r="E26" s="168" t="s">
        <v>480</v>
      </c>
      <c r="F26" s="104" t="s">
        <v>485</v>
      </c>
      <c r="G26" s="87"/>
    </row>
    <row r="27" spans="2:8" ht="15.95" customHeight="1">
      <c r="B27" s="101" t="s">
        <v>200</v>
      </c>
      <c r="C27" s="100" t="s">
        <v>199</v>
      </c>
      <c r="D27" s="209" t="s">
        <v>209</v>
      </c>
      <c r="E27" s="210"/>
      <c r="F27" s="104" t="s">
        <v>487</v>
      </c>
      <c r="G27" s="87"/>
      <c r="H27" s="99"/>
    </row>
    <row r="28" spans="2:8" ht="26.25" customHeight="1">
      <c r="B28" s="147" t="s">
        <v>132</v>
      </c>
      <c r="C28" s="148" t="s">
        <v>133</v>
      </c>
      <c r="D28" s="211" t="s">
        <v>488</v>
      </c>
      <c r="E28" s="212"/>
      <c r="F28" s="149" t="s">
        <v>489</v>
      </c>
      <c r="G28" s="87"/>
      <c r="H28" s="99"/>
    </row>
    <row r="29" spans="2:8" ht="15.95" customHeight="1">
      <c r="B29" s="23"/>
      <c r="C29" s="100" t="s">
        <v>151</v>
      </c>
      <c r="D29" s="213" t="s">
        <v>490</v>
      </c>
      <c r="E29" s="214"/>
      <c r="F29" s="105" t="s">
        <v>490</v>
      </c>
      <c r="G29" s="87"/>
      <c r="H29" s="99"/>
    </row>
    <row r="30" spans="2:8" ht="15.95" customHeight="1">
      <c r="B30" s="19" t="s">
        <v>145</v>
      </c>
      <c r="C30" s="100" t="s">
        <v>491</v>
      </c>
      <c r="D30" s="209" t="s">
        <v>492</v>
      </c>
      <c r="E30" s="210"/>
      <c r="F30" s="150"/>
      <c r="G30" s="87" t="s">
        <v>493</v>
      </c>
      <c r="H30" s="99"/>
    </row>
    <row r="31" spans="2:8" ht="15.95" customHeight="1">
      <c r="B31" s="23" t="s">
        <v>152</v>
      </c>
      <c r="C31" s="100" t="s">
        <v>494</v>
      </c>
      <c r="D31" s="209" t="s">
        <v>492</v>
      </c>
      <c r="E31" s="210"/>
      <c r="F31" s="150"/>
      <c r="G31" s="87" t="s">
        <v>493</v>
      </c>
      <c r="H31" s="99"/>
    </row>
    <row r="32" spans="2:8" ht="15.95" customHeight="1">
      <c r="B32" s="19" t="s">
        <v>146</v>
      </c>
      <c r="C32" s="100" t="s">
        <v>495</v>
      </c>
      <c r="D32" s="223" t="s">
        <v>496</v>
      </c>
      <c r="E32" s="224"/>
      <c r="F32" s="104" t="s">
        <v>497</v>
      </c>
      <c r="G32" s="87"/>
      <c r="H32" s="99"/>
    </row>
    <row r="33" spans="2:8" ht="15.95" customHeight="1">
      <c r="B33" s="17"/>
      <c r="C33" s="100" t="s">
        <v>498</v>
      </c>
      <c r="D33" s="223" t="s">
        <v>499</v>
      </c>
      <c r="E33" s="224"/>
      <c r="F33" s="104" t="s">
        <v>500</v>
      </c>
      <c r="G33" s="87"/>
      <c r="H33" s="99"/>
    </row>
    <row r="34" spans="2:8" ht="30.75" customHeight="1">
      <c r="B34" s="166" t="s">
        <v>147</v>
      </c>
      <c r="C34" s="167" t="s">
        <v>41</v>
      </c>
      <c r="D34" s="221" t="s">
        <v>501</v>
      </c>
      <c r="E34" s="222"/>
      <c r="F34" s="152" t="s">
        <v>502</v>
      </c>
      <c r="G34" s="87" t="s">
        <v>503</v>
      </c>
      <c r="H34" s="99"/>
    </row>
    <row r="35" spans="2:8" ht="15.95" customHeight="1">
      <c r="B35" s="19" t="s">
        <v>148</v>
      </c>
      <c r="C35" s="100" t="s">
        <v>149</v>
      </c>
      <c r="D35" s="215" t="s">
        <v>209</v>
      </c>
      <c r="E35" s="216"/>
      <c r="F35" s="104" t="s">
        <v>504</v>
      </c>
      <c r="G35" s="87"/>
      <c r="H35" s="99"/>
    </row>
    <row r="36" spans="2:8" ht="15.95" customHeight="1">
      <c r="B36" s="32" t="s">
        <v>131</v>
      </c>
      <c r="C36" s="100" t="s">
        <v>150</v>
      </c>
      <c r="D36" s="215" t="s">
        <v>505</v>
      </c>
      <c r="E36" s="216"/>
      <c r="F36" s="175" t="s">
        <v>540</v>
      </c>
      <c r="G36" s="87" t="s">
        <v>506</v>
      </c>
      <c r="H36" s="99"/>
    </row>
    <row r="37" spans="2:8" ht="28.5" customHeight="1">
      <c r="C37" s="151" t="s">
        <v>507</v>
      </c>
      <c r="D37" s="225"/>
      <c r="E37" s="226"/>
      <c r="F37" s="152" t="s">
        <v>541</v>
      </c>
      <c r="G37" s="87"/>
      <c r="H37" s="99"/>
    </row>
    <row r="38" spans="2:8" ht="15.95" customHeight="1">
      <c r="B38" s="61"/>
      <c r="C38" s="100" t="s">
        <v>508</v>
      </c>
      <c r="D38" s="217"/>
      <c r="E38" s="218"/>
      <c r="F38" s="152" t="s">
        <v>35</v>
      </c>
      <c r="G38" s="87"/>
    </row>
    <row r="39" spans="2:8" ht="15.95" customHeight="1">
      <c r="B39" s="101"/>
      <c r="C39" s="153"/>
      <c r="D39" s="153"/>
      <c r="E39" s="153"/>
      <c r="F39" s="153"/>
      <c r="G39" s="99"/>
      <c r="H39" s="99"/>
    </row>
    <row r="40" spans="2:8" ht="15.95" customHeight="1">
      <c r="C40" s="153"/>
      <c r="D40" s="153"/>
      <c r="E40" s="153"/>
      <c r="F40" s="153"/>
      <c r="G40" s="99"/>
      <c r="H40" s="99"/>
    </row>
    <row r="41" spans="2:8" ht="15.95" customHeight="1" thickBot="1">
      <c r="D41" s="219" t="s">
        <v>36</v>
      </c>
      <c r="E41" s="220"/>
      <c r="G41" s="99"/>
      <c r="H41" s="99"/>
    </row>
    <row r="42" spans="2:8" ht="15.95" customHeight="1">
      <c r="B42" s="19" t="s">
        <v>153</v>
      </c>
      <c r="C42" s="100" t="s">
        <v>155</v>
      </c>
      <c r="D42" s="207" t="s">
        <v>209</v>
      </c>
      <c r="E42" s="208"/>
      <c r="F42" s="103" t="s">
        <v>509</v>
      </c>
      <c r="G42" s="87"/>
    </row>
    <row r="43" spans="2:8" ht="15.95" customHeight="1">
      <c r="B43" s="23" t="s">
        <v>139</v>
      </c>
      <c r="C43" s="100" t="s">
        <v>157</v>
      </c>
      <c r="D43" s="154">
        <v>161441148</v>
      </c>
      <c r="E43" s="168" t="s">
        <v>534</v>
      </c>
      <c r="F43" s="104" t="s">
        <v>510</v>
      </c>
      <c r="G43" s="87"/>
    </row>
    <row r="44" spans="2:8" ht="15.95" customHeight="1">
      <c r="B44" s="23"/>
      <c r="C44" s="100"/>
      <c r="D44" s="154">
        <v>599343313</v>
      </c>
      <c r="E44" s="168" t="s">
        <v>535</v>
      </c>
      <c r="F44" s="104" t="s">
        <v>510</v>
      </c>
      <c r="G44" s="87"/>
    </row>
    <row r="45" spans="2:8" ht="15.95" customHeight="1">
      <c r="B45" s="23"/>
      <c r="C45" s="100"/>
      <c r="D45" s="154">
        <v>24620394</v>
      </c>
      <c r="E45" s="168" t="s">
        <v>534</v>
      </c>
      <c r="F45" s="104" t="s">
        <v>510</v>
      </c>
      <c r="G45" s="87"/>
    </row>
    <row r="46" spans="2:8" ht="15.95" customHeight="1">
      <c r="C46" s="100" t="s">
        <v>158</v>
      </c>
      <c r="D46" s="154">
        <v>24423970</v>
      </c>
      <c r="E46" s="168" t="s">
        <v>472</v>
      </c>
      <c r="F46" s="104" t="s">
        <v>511</v>
      </c>
      <c r="G46" s="87"/>
    </row>
    <row r="47" spans="2:8" ht="15.95" customHeight="1">
      <c r="B47" s="19" t="s">
        <v>159</v>
      </c>
      <c r="C47" s="155" t="s">
        <v>155</v>
      </c>
      <c r="D47" s="205" t="s">
        <v>209</v>
      </c>
      <c r="E47" s="206"/>
      <c r="F47" s="104" t="s">
        <v>512</v>
      </c>
      <c r="G47" s="87"/>
    </row>
    <row r="48" spans="2:8" ht="15.95" customHeight="1">
      <c r="B48" s="19" t="s">
        <v>154</v>
      </c>
      <c r="C48" s="155" t="s">
        <v>156</v>
      </c>
      <c r="D48" s="205" t="s">
        <v>209</v>
      </c>
      <c r="E48" s="206"/>
      <c r="F48" s="104" t="s">
        <v>513</v>
      </c>
      <c r="G48" s="87"/>
    </row>
    <row r="49" spans="1:8" ht="25.5">
      <c r="B49" s="170" t="s">
        <v>139</v>
      </c>
      <c r="C49" s="156" t="s">
        <v>163</v>
      </c>
      <c r="D49" s="157">
        <f>(1612000000000/13445)/1000</f>
        <v>119895.87207140202</v>
      </c>
      <c r="E49" s="158" t="s">
        <v>472</v>
      </c>
      <c r="F49" s="173" t="s">
        <v>536</v>
      </c>
      <c r="G49" s="87" t="s">
        <v>514</v>
      </c>
      <c r="H49" s="99"/>
    </row>
    <row r="50" spans="1:8">
      <c r="B50" s="19" t="s">
        <v>160</v>
      </c>
      <c r="C50" s="155" t="s">
        <v>164</v>
      </c>
      <c r="D50" s="205" t="s">
        <v>209</v>
      </c>
      <c r="E50" s="206"/>
      <c r="F50" s="104" t="s">
        <v>515</v>
      </c>
      <c r="G50" s="87"/>
      <c r="H50" s="99"/>
    </row>
    <row r="51" spans="1:8" s="97" customFormat="1">
      <c r="A51" s="159"/>
      <c r="B51" s="171" t="s">
        <v>139</v>
      </c>
      <c r="C51" s="160" t="s">
        <v>163</v>
      </c>
      <c r="D51" s="154">
        <f>128686+(1812104*10^6/13445)/10^3</f>
        <v>263465.02566009667</v>
      </c>
      <c r="E51" s="168" t="s">
        <v>472</v>
      </c>
      <c r="F51" s="104" t="s">
        <v>516</v>
      </c>
      <c r="G51" s="161"/>
    </row>
    <row r="52" spans="1:8">
      <c r="B52" s="19" t="s">
        <v>161</v>
      </c>
      <c r="C52" s="155" t="s">
        <v>165</v>
      </c>
      <c r="D52" s="205" t="s">
        <v>209</v>
      </c>
      <c r="E52" s="206"/>
      <c r="F52" s="104" t="s">
        <v>517</v>
      </c>
      <c r="G52" s="87"/>
      <c r="H52" s="99"/>
    </row>
    <row r="53" spans="1:8">
      <c r="B53" s="23" t="s">
        <v>139</v>
      </c>
      <c r="C53" s="139" t="s">
        <v>163</v>
      </c>
      <c r="D53" s="154">
        <f>(464246000000/13445)/1000</f>
        <v>34529.267385645217</v>
      </c>
      <c r="E53" s="168" t="s">
        <v>472</v>
      </c>
      <c r="F53" s="104" t="s">
        <v>518</v>
      </c>
      <c r="G53" s="87"/>
      <c r="H53" s="99"/>
    </row>
    <row r="54" spans="1:8">
      <c r="B54" s="19" t="s">
        <v>162</v>
      </c>
      <c r="C54" s="17" t="s">
        <v>166</v>
      </c>
      <c r="D54" s="205" t="s">
        <v>209</v>
      </c>
      <c r="E54" s="206"/>
      <c r="F54" s="104" t="s">
        <v>519</v>
      </c>
      <c r="G54" s="87"/>
      <c r="H54" s="99"/>
    </row>
    <row r="55" spans="1:8" ht="26.25" thickBot="1">
      <c r="B55" s="172" t="s">
        <v>139</v>
      </c>
      <c r="C55" s="162" t="s">
        <v>163</v>
      </c>
      <c r="D55" s="163">
        <f>(40966708000000/13445)/1000</f>
        <v>3046984.6039419859</v>
      </c>
      <c r="E55" s="106" t="s">
        <v>472</v>
      </c>
      <c r="F55" s="164" t="s">
        <v>520</v>
      </c>
      <c r="G55" s="87" t="s">
        <v>521</v>
      </c>
      <c r="H55" s="99"/>
    </row>
    <row r="56" spans="1:8">
      <c r="H56" s="99"/>
    </row>
    <row r="58" spans="1:8">
      <c r="C58" s="165"/>
    </row>
    <row r="59" spans="1:8">
      <c r="C59" s="165"/>
    </row>
  </sheetData>
  <mergeCells count="19">
    <mergeCell ref="D42:E42"/>
    <mergeCell ref="D30:E30"/>
    <mergeCell ref="D27:E27"/>
    <mergeCell ref="D28:E28"/>
    <mergeCell ref="D29:E29"/>
    <mergeCell ref="D31:E31"/>
    <mergeCell ref="D35:E35"/>
    <mergeCell ref="D38:E38"/>
    <mergeCell ref="D41:E41"/>
    <mergeCell ref="D34:E34"/>
    <mergeCell ref="D32:E32"/>
    <mergeCell ref="D33:E33"/>
    <mergeCell ref="D36:E36"/>
    <mergeCell ref="D37:E37"/>
    <mergeCell ref="D47:E47"/>
    <mergeCell ref="D48:E48"/>
    <mergeCell ref="D50:E50"/>
    <mergeCell ref="D52:E52"/>
    <mergeCell ref="D54:E54"/>
  </mergeCells>
  <dataValidations xWindow="1043" yWindow="1056" count="2">
    <dataValidation allowBlank="1" sqref="F5:F27 D30:D33 F42:F55 F30:F33 F35:F36"/>
    <dataValidation type="list" allowBlank="1" showInputMessage="1" showErrorMessage="1" errorTitle="Unvalid entry" error="_x000a_Please choose among the following:_x000a__x000a_Yes_x000a_No_x000a_Partially_x000a_Not applicable" promptTitle="Choose among the following" prompt="_x000a_Yes_x000a_No_x000a_Partially_x000a_Not applicable" sqref="D35:E36 D42:E42 D47:E48 D50:E50 D52:E52 D54:E54 D27:E27">
      <formula1>"Yes,No,Partially,Not applicable,&lt;choose option&gt;"</formula1>
    </dataValidation>
  </dataValidations>
  <hyperlinks>
    <hyperlink ref="F28" r:id="rId1"/>
    <hyperlink ref="F34" r:id="rId2"/>
    <hyperlink ref="F49" r:id="rId3"/>
    <hyperlink ref="F36" r:id="rId4"/>
  </hyperlinks>
  <pageMargins left="0.75" right="0.75" top="1" bottom="1" header="0.5" footer="0.5"/>
  <pageSetup paperSize="9" scale="52" orientation="landscape" horizontalDpi="2400" verticalDpi="2400" r:id="rId5"/>
  <legacyDrawing r:id="rId6"/>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V93"/>
  <sheetViews>
    <sheetView topLeftCell="E1" zoomScale="90" zoomScaleNormal="90" zoomScalePageLayoutView="85" workbookViewId="0">
      <selection activeCell="A6" sqref="A6:XFD6"/>
    </sheetView>
  </sheetViews>
  <sheetFormatPr defaultColWidth="10.875" defaultRowHeight="15.75"/>
  <cols>
    <col min="1" max="1" width="3.625" style="1" customWidth="1"/>
    <col min="2" max="2" width="10.25" style="3" customWidth="1"/>
    <col min="3" max="3" width="59.5" style="1" customWidth="1"/>
    <col min="4" max="4" width="38.125" style="1" customWidth="1"/>
    <col min="5" max="5" width="49" style="1" customWidth="1"/>
    <col min="6" max="6" width="35.75" style="1" customWidth="1"/>
    <col min="7" max="7" width="34.75" style="1" customWidth="1"/>
    <col min="8" max="8" width="16.125" style="1" customWidth="1"/>
    <col min="9" max="9" width="13.875" style="1" customWidth="1"/>
    <col min="10" max="10" width="14" style="1" customWidth="1"/>
    <col min="11" max="11" width="13" style="1" bestFit="1" customWidth="1"/>
    <col min="12" max="12" width="12.875" style="1" bestFit="1" customWidth="1"/>
    <col min="13" max="13" width="12.5" style="1" customWidth="1"/>
    <col min="14" max="16" width="11.5" style="1" customWidth="1"/>
    <col min="17" max="17" width="13.25" style="1" customWidth="1"/>
    <col min="18" max="19" width="11.5" style="1" customWidth="1"/>
    <col min="20" max="20" width="12.875" style="1" bestFit="1" customWidth="1"/>
    <col min="21" max="22" width="11.5" style="1" customWidth="1"/>
    <col min="23" max="23" width="13" style="1" bestFit="1" customWidth="1"/>
    <col min="24" max="24" width="12.125" style="1" bestFit="1" customWidth="1"/>
    <col min="25" max="25" width="13.25" style="1" bestFit="1" customWidth="1"/>
    <col min="26" max="26" width="12.25" style="1" bestFit="1" customWidth="1"/>
    <col min="27" max="32" width="11.5" style="1" customWidth="1"/>
    <col min="33" max="33" width="11.875" style="1" bestFit="1" customWidth="1"/>
    <col min="34" max="34" width="11.75" style="1" bestFit="1" customWidth="1"/>
    <col min="35" max="35" width="10.75" style="1" bestFit="1" customWidth="1"/>
    <col min="36" max="36" width="12.375" style="1" bestFit="1" customWidth="1"/>
    <col min="37" max="37" width="10.125" style="1" bestFit="1" customWidth="1"/>
    <col min="38" max="38" width="13" style="1" bestFit="1" customWidth="1"/>
    <col min="39" max="39" width="12.875" style="1" bestFit="1" customWidth="1"/>
    <col min="40" max="49" width="11.5" style="1" customWidth="1"/>
    <col min="50" max="50" width="15.625" style="1" customWidth="1"/>
    <col min="51" max="52" width="11.5" style="1" customWidth="1"/>
    <col min="53" max="53" width="12.625" style="1" customWidth="1"/>
    <col min="54" max="54" width="11.5" style="1" customWidth="1"/>
    <col min="55" max="55" width="12.875" style="1" customWidth="1"/>
    <col min="56" max="56" width="12.625" style="1" customWidth="1"/>
    <col min="57" max="59" width="11.5" style="1" customWidth="1"/>
    <col min="60" max="60" width="12.875" style="1" customWidth="1"/>
    <col min="61" max="67" width="11.5" style="1" customWidth="1"/>
    <col min="68" max="68" width="13" style="1" customWidth="1"/>
    <col min="69" max="119" width="11.5" style="1" customWidth="1"/>
    <col min="120" max="120" width="14.375" style="1" customWidth="1"/>
    <col min="121" max="122" width="11.5" style="1" customWidth="1"/>
    <col min="123" max="123" width="14.125" style="1" customWidth="1"/>
    <col min="124" max="128" width="11.5" style="1" customWidth="1"/>
    <col min="129" max="129" width="12.25" style="1" bestFit="1" customWidth="1"/>
    <col min="130" max="130" width="13" style="1" bestFit="1" customWidth="1"/>
    <col min="131" max="132" width="11.5" style="1" customWidth="1"/>
    <col min="133" max="133" width="13.875" style="1" customWidth="1"/>
    <col min="134" max="147" width="11.5" style="1" customWidth="1"/>
    <col min="148" max="148" width="12.5" style="1" customWidth="1"/>
    <col min="149" max="149" width="12.875" style="1" customWidth="1"/>
    <col min="150" max="150" width="13.375" style="1" customWidth="1"/>
    <col min="151" max="151" width="12.25" style="1" customWidth="1"/>
    <col min="152" max="152" width="12.875" style="1" customWidth="1"/>
    <col min="153" max="153" width="13.375" style="1" customWidth="1"/>
    <col min="154" max="154" width="13.125" style="1" customWidth="1"/>
    <col min="155" max="155" width="12.875" style="1" customWidth="1"/>
    <col min="156" max="156" width="12.625" style="1" customWidth="1"/>
    <col min="157" max="160" width="11.5" style="1" customWidth="1"/>
    <col min="161" max="167" width="11" style="1" bestFit="1" customWidth="1"/>
    <col min="168" max="168" width="11.625" style="1" bestFit="1" customWidth="1"/>
    <col min="169" max="169" width="11" style="1" bestFit="1" customWidth="1"/>
    <col min="170" max="170" width="11.625" style="1" bestFit="1" customWidth="1"/>
    <col min="171" max="171" width="11.75" style="1" customWidth="1"/>
    <col min="172" max="172" width="12.25" style="1" customWidth="1"/>
    <col min="173" max="173" width="11.875" style="1" customWidth="1"/>
    <col min="174" max="174" width="12.75" style="1" customWidth="1"/>
    <col min="175" max="175" width="12.25" style="1" customWidth="1"/>
    <col min="176" max="176" width="12.75" style="1" customWidth="1"/>
    <col min="177" max="177" width="11.875" style="1" customWidth="1"/>
    <col min="178" max="179" width="11" style="1" bestFit="1" customWidth="1"/>
    <col min="180" max="180" width="12.25" style="1" customWidth="1"/>
    <col min="181" max="181" width="12.5" style="1" customWidth="1"/>
    <col min="182" max="182" width="11" style="1" bestFit="1" customWidth="1"/>
    <col min="183" max="183" width="2.875" style="1" customWidth="1"/>
    <col min="184" max="184" width="13.75" style="1" bestFit="1" customWidth="1"/>
    <col min="185" max="16384" width="10.875" style="1"/>
  </cols>
  <sheetData>
    <row r="1" spans="2:282" ht="15.95" customHeight="1"/>
    <row r="2" spans="2:282" ht="26.25">
      <c r="B2" s="24" t="s">
        <v>115</v>
      </c>
      <c r="G2" s="74" t="s">
        <v>171</v>
      </c>
      <c r="H2" s="13" t="s">
        <v>118</v>
      </c>
      <c r="I2" s="14"/>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row>
    <row r="3" spans="2:282">
      <c r="B3" s="58" t="s">
        <v>116</v>
      </c>
      <c r="G3" s="73" t="s">
        <v>212</v>
      </c>
      <c r="H3" s="60" t="s">
        <v>123</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GA3" s="6"/>
    </row>
    <row r="4" spans="2:282" s="110" customFormat="1" ht="66" customHeight="1">
      <c r="B4" s="109" t="s">
        <v>122</v>
      </c>
      <c r="H4" s="108" t="s">
        <v>4</v>
      </c>
      <c r="I4" s="118" t="s">
        <v>213</v>
      </c>
      <c r="J4" s="118" t="s">
        <v>214</v>
      </c>
      <c r="K4" s="116" t="s">
        <v>215</v>
      </c>
      <c r="L4" s="118" t="s">
        <v>216</v>
      </c>
      <c r="M4" s="116" t="s">
        <v>336</v>
      </c>
      <c r="N4" s="116" t="s">
        <v>217</v>
      </c>
      <c r="O4" s="118" t="s">
        <v>218</v>
      </c>
      <c r="P4" s="118" t="s">
        <v>219</v>
      </c>
      <c r="Q4" s="118" t="s">
        <v>220</v>
      </c>
      <c r="R4" s="119" t="s">
        <v>221</v>
      </c>
      <c r="S4" s="119" t="s">
        <v>222</v>
      </c>
      <c r="T4" s="118" t="s">
        <v>223</v>
      </c>
      <c r="U4" s="120" t="s">
        <v>224</v>
      </c>
      <c r="V4" s="120" t="s">
        <v>337</v>
      </c>
      <c r="W4" s="118" t="s">
        <v>225</v>
      </c>
      <c r="X4" s="120" t="s">
        <v>226</v>
      </c>
      <c r="Y4" s="118" t="s">
        <v>227</v>
      </c>
      <c r="Z4" s="118" t="s">
        <v>228</v>
      </c>
      <c r="AA4" s="120" t="s">
        <v>229</v>
      </c>
      <c r="AB4" s="120" t="s">
        <v>230</v>
      </c>
      <c r="AC4" s="116" t="s">
        <v>231</v>
      </c>
      <c r="AD4" s="120" t="s">
        <v>232</v>
      </c>
      <c r="AE4" s="120" t="s">
        <v>233</v>
      </c>
      <c r="AF4" s="118" t="s">
        <v>234</v>
      </c>
      <c r="AG4" s="120" t="s">
        <v>229</v>
      </c>
      <c r="AH4" s="120" t="s">
        <v>374</v>
      </c>
      <c r="AI4" s="116" t="s">
        <v>375</v>
      </c>
      <c r="AJ4" s="120" t="s">
        <v>232</v>
      </c>
      <c r="AK4" s="120" t="s">
        <v>376</v>
      </c>
      <c r="AL4" s="118" t="s">
        <v>235</v>
      </c>
      <c r="AM4" s="118" t="s">
        <v>236</v>
      </c>
      <c r="AN4" s="118" t="s">
        <v>237</v>
      </c>
      <c r="AO4" s="120" t="s">
        <v>238</v>
      </c>
      <c r="AP4" s="120" t="s">
        <v>239</v>
      </c>
      <c r="AQ4" s="120" t="s">
        <v>240</v>
      </c>
      <c r="AR4" s="120" t="s">
        <v>241</v>
      </c>
      <c r="AS4" s="120" t="s">
        <v>242</v>
      </c>
      <c r="AT4" s="120" t="s">
        <v>243</v>
      </c>
      <c r="AU4" s="118" t="s">
        <v>244</v>
      </c>
      <c r="AV4" s="120" t="s">
        <v>377</v>
      </c>
      <c r="AW4" s="120" t="s">
        <v>245</v>
      </c>
      <c r="AX4" s="120" t="s">
        <v>246</v>
      </c>
      <c r="AY4" s="120" t="s">
        <v>247</v>
      </c>
      <c r="AZ4" s="120" t="s">
        <v>248</v>
      </c>
      <c r="BA4" s="120" t="s">
        <v>249</v>
      </c>
      <c r="BB4" s="120" t="s">
        <v>389</v>
      </c>
      <c r="BC4" s="118" t="s">
        <v>250</v>
      </c>
      <c r="BD4" s="120" t="s">
        <v>251</v>
      </c>
      <c r="BE4" s="120" t="s">
        <v>252</v>
      </c>
      <c r="BF4" s="118" t="s">
        <v>361</v>
      </c>
      <c r="BG4" s="120" t="s">
        <v>253</v>
      </c>
      <c r="BH4" s="120" t="s">
        <v>360</v>
      </c>
      <c r="BI4" s="118" t="s">
        <v>254</v>
      </c>
      <c r="BJ4" s="120" t="s">
        <v>255</v>
      </c>
      <c r="BK4" s="120" t="s">
        <v>334</v>
      </c>
      <c r="BL4" s="120" t="s">
        <v>390</v>
      </c>
      <c r="BM4" s="121" t="s">
        <v>256</v>
      </c>
      <c r="BN4" s="118" t="s">
        <v>257</v>
      </c>
      <c r="BO4" s="120" t="s">
        <v>338</v>
      </c>
      <c r="BP4" s="118" t="s">
        <v>258</v>
      </c>
      <c r="BQ4" s="120" t="s">
        <v>259</v>
      </c>
      <c r="BR4" s="120" t="s">
        <v>260</v>
      </c>
      <c r="BS4" s="120" t="s">
        <v>362</v>
      </c>
      <c r="BT4" s="118" t="s">
        <v>261</v>
      </c>
      <c r="BU4" s="129" t="s">
        <v>391</v>
      </c>
      <c r="BV4" s="118" t="s">
        <v>262</v>
      </c>
      <c r="BW4" s="118" t="s">
        <v>263</v>
      </c>
      <c r="BX4" s="120" t="s">
        <v>264</v>
      </c>
      <c r="BY4" s="120" t="s">
        <v>339</v>
      </c>
      <c r="BZ4" s="116" t="s">
        <v>265</v>
      </c>
      <c r="CA4" s="118" t="s">
        <v>266</v>
      </c>
      <c r="CB4" s="120" t="s">
        <v>267</v>
      </c>
      <c r="CC4" s="122" t="s">
        <v>268</v>
      </c>
      <c r="CD4" s="120" t="s">
        <v>378</v>
      </c>
      <c r="CE4" s="118" t="s">
        <v>269</v>
      </c>
      <c r="CF4" s="118" t="s">
        <v>270</v>
      </c>
      <c r="CG4" s="120" t="s">
        <v>271</v>
      </c>
      <c r="CH4" s="120" t="s">
        <v>272</v>
      </c>
      <c r="CI4" s="120" t="s">
        <v>273</v>
      </c>
      <c r="CJ4" s="118" t="s">
        <v>274</v>
      </c>
      <c r="CK4" s="120" t="s">
        <v>275</v>
      </c>
      <c r="CL4" s="121" t="s">
        <v>276</v>
      </c>
      <c r="CM4" s="118" t="s">
        <v>357</v>
      </c>
      <c r="CN4" s="123" t="s">
        <v>277</v>
      </c>
      <c r="CO4" s="118" t="s">
        <v>385</v>
      </c>
      <c r="CP4" s="118" t="s">
        <v>358</v>
      </c>
      <c r="CQ4" s="118" t="s">
        <v>386</v>
      </c>
      <c r="CR4" s="118" t="s">
        <v>387</v>
      </c>
      <c r="CS4" s="118" t="s">
        <v>359</v>
      </c>
      <c r="CT4" s="120" t="s">
        <v>278</v>
      </c>
      <c r="CU4" s="120" t="s">
        <v>279</v>
      </c>
      <c r="CV4" s="118" t="s">
        <v>388</v>
      </c>
      <c r="CW4" s="120" t="s">
        <v>280</v>
      </c>
      <c r="CX4" s="120" t="s">
        <v>281</v>
      </c>
      <c r="CY4" s="116" t="s">
        <v>282</v>
      </c>
      <c r="CZ4" s="116" t="s">
        <v>379</v>
      </c>
      <c r="DA4" s="118" t="s">
        <v>283</v>
      </c>
      <c r="DB4" s="122" t="s">
        <v>284</v>
      </c>
      <c r="DC4" s="122" t="s">
        <v>340</v>
      </c>
      <c r="DD4" s="118" t="s">
        <v>285</v>
      </c>
      <c r="DE4" s="120" t="s">
        <v>380</v>
      </c>
      <c r="DF4" s="120" t="s">
        <v>286</v>
      </c>
      <c r="DG4" s="120" t="s">
        <v>287</v>
      </c>
      <c r="DH4" s="118" t="s">
        <v>288</v>
      </c>
      <c r="DI4" s="120" t="s">
        <v>289</v>
      </c>
      <c r="DJ4" s="118" t="s">
        <v>290</v>
      </c>
      <c r="DK4" s="118" t="s">
        <v>341</v>
      </c>
      <c r="DL4" s="120" t="s">
        <v>291</v>
      </c>
      <c r="DM4" s="120" t="s">
        <v>342</v>
      </c>
      <c r="DN4" s="118" t="s">
        <v>292</v>
      </c>
      <c r="DO4" s="118" t="s">
        <v>343</v>
      </c>
      <c r="DP4" s="120" t="s">
        <v>381</v>
      </c>
      <c r="DQ4" s="120" t="s">
        <v>382</v>
      </c>
      <c r="DR4" s="118" t="s">
        <v>293</v>
      </c>
      <c r="DS4" s="120" t="s">
        <v>294</v>
      </c>
      <c r="DT4" s="120" t="s">
        <v>295</v>
      </c>
      <c r="DU4" s="120" t="s">
        <v>296</v>
      </c>
      <c r="DV4" s="120" t="s">
        <v>392</v>
      </c>
      <c r="DW4" s="120" t="s">
        <v>297</v>
      </c>
      <c r="DX4" s="120" t="s">
        <v>298</v>
      </c>
      <c r="DY4" s="120" t="s">
        <v>299</v>
      </c>
      <c r="DZ4" s="118" t="s">
        <v>300</v>
      </c>
      <c r="EA4" s="116" t="s">
        <v>301</v>
      </c>
      <c r="EB4" s="118" t="s">
        <v>302</v>
      </c>
      <c r="EC4" s="120" t="s">
        <v>470</v>
      </c>
      <c r="ED4" s="120" t="s">
        <v>471</v>
      </c>
      <c r="EE4" s="118" t="s">
        <v>303</v>
      </c>
      <c r="EF4" s="120" t="s">
        <v>304</v>
      </c>
      <c r="EG4" s="120" t="s">
        <v>305</v>
      </c>
      <c r="EH4" s="118" t="s">
        <v>306</v>
      </c>
      <c r="EI4" s="120" t="s">
        <v>307</v>
      </c>
      <c r="EJ4" s="120" t="s">
        <v>308</v>
      </c>
      <c r="EK4" s="118" t="s">
        <v>309</v>
      </c>
      <c r="EL4" s="118" t="s">
        <v>310</v>
      </c>
      <c r="EM4" s="120" t="s">
        <v>311</v>
      </c>
      <c r="EN4" s="122" t="s">
        <v>383</v>
      </c>
      <c r="EO4" s="122" t="s">
        <v>384</v>
      </c>
      <c r="EP4" s="118" t="s">
        <v>312</v>
      </c>
      <c r="EQ4" s="118" t="s">
        <v>313</v>
      </c>
      <c r="ER4" s="120" t="s">
        <v>393</v>
      </c>
      <c r="ES4" s="118" t="s">
        <v>314</v>
      </c>
      <c r="ET4" s="122" t="s">
        <v>315</v>
      </c>
      <c r="EU4" s="122" t="s">
        <v>316</v>
      </c>
      <c r="EV4" s="118" t="s">
        <v>317</v>
      </c>
      <c r="EW4" s="117" t="s">
        <v>365</v>
      </c>
      <c r="EX4" s="118" t="s">
        <v>344</v>
      </c>
      <c r="EY4" s="120" t="s">
        <v>318</v>
      </c>
      <c r="EZ4" s="120" t="s">
        <v>319</v>
      </c>
      <c r="FA4" s="118" t="s">
        <v>345</v>
      </c>
      <c r="FB4" s="120" t="s">
        <v>320</v>
      </c>
      <c r="FC4" s="120" t="s">
        <v>321</v>
      </c>
      <c r="FD4" s="118" t="s">
        <v>322</v>
      </c>
      <c r="FE4" s="120" t="s">
        <v>323</v>
      </c>
      <c r="FF4" s="118" t="s">
        <v>324</v>
      </c>
      <c r="FG4" s="118" t="s">
        <v>325</v>
      </c>
      <c r="FH4" s="120" t="s">
        <v>326</v>
      </c>
      <c r="FI4" s="120" t="s">
        <v>327</v>
      </c>
      <c r="FJ4" s="118" t="s">
        <v>328</v>
      </c>
      <c r="FK4" s="120" t="s">
        <v>329</v>
      </c>
      <c r="FL4" s="118" t="s">
        <v>330</v>
      </c>
      <c r="FM4" s="118" t="s">
        <v>346</v>
      </c>
      <c r="FN4" s="118" t="s">
        <v>347</v>
      </c>
      <c r="FO4" s="118" t="s">
        <v>348</v>
      </c>
      <c r="FP4" s="118" t="s">
        <v>349</v>
      </c>
      <c r="FQ4" s="118" t="s">
        <v>350</v>
      </c>
      <c r="FR4" s="118" t="s">
        <v>351</v>
      </c>
      <c r="FS4" s="118" t="s">
        <v>352</v>
      </c>
      <c r="FT4" s="118" t="s">
        <v>353</v>
      </c>
      <c r="FU4" s="118" t="s">
        <v>354</v>
      </c>
      <c r="FV4" s="120" t="s">
        <v>331</v>
      </c>
      <c r="FW4" s="120" t="s">
        <v>332</v>
      </c>
      <c r="FX4" s="118" t="s">
        <v>355</v>
      </c>
      <c r="FY4" s="118" t="s">
        <v>356</v>
      </c>
      <c r="FZ4" s="118" t="s">
        <v>333</v>
      </c>
      <c r="GA4" s="188"/>
      <c r="GB4" s="183" t="s">
        <v>545</v>
      </c>
      <c r="GC4" s="183" t="s">
        <v>546</v>
      </c>
      <c r="GD4" s="183" t="s">
        <v>547</v>
      </c>
      <c r="GE4" s="183" t="s">
        <v>548</v>
      </c>
      <c r="GF4" s="183" t="s">
        <v>549</v>
      </c>
      <c r="GG4" s="183" t="s">
        <v>550</v>
      </c>
      <c r="GH4" s="183" t="s">
        <v>551</v>
      </c>
      <c r="GI4" s="183" t="s">
        <v>552</v>
      </c>
      <c r="GJ4" s="183" t="s">
        <v>553</v>
      </c>
      <c r="GK4" s="183" t="s">
        <v>554</v>
      </c>
      <c r="GL4" s="183" t="s">
        <v>555</v>
      </c>
      <c r="GM4" s="183" t="s">
        <v>556</v>
      </c>
      <c r="GN4" s="183" t="s">
        <v>557</v>
      </c>
      <c r="GO4" s="183" t="s">
        <v>558</v>
      </c>
      <c r="GP4" s="183" t="s">
        <v>559</v>
      </c>
      <c r="GQ4" s="183" t="s">
        <v>560</v>
      </c>
      <c r="GR4" s="183" t="s">
        <v>561</v>
      </c>
      <c r="GS4" s="183" t="s">
        <v>562</v>
      </c>
      <c r="GT4" s="183" t="s">
        <v>563</v>
      </c>
      <c r="GU4" s="183" t="s">
        <v>564</v>
      </c>
      <c r="GV4" s="183" t="s">
        <v>565</v>
      </c>
      <c r="GW4" s="183" t="s">
        <v>566</v>
      </c>
      <c r="GX4" s="183" t="s">
        <v>567</v>
      </c>
      <c r="GY4" s="183" t="s">
        <v>568</v>
      </c>
      <c r="GZ4" s="183" t="s">
        <v>569</v>
      </c>
      <c r="HA4" s="183" t="s">
        <v>570</v>
      </c>
      <c r="HB4" s="183" t="s">
        <v>571</v>
      </c>
      <c r="HC4" s="183" t="s">
        <v>572</v>
      </c>
      <c r="HD4" s="183" t="s">
        <v>573</v>
      </c>
      <c r="HE4" s="183" t="s">
        <v>574</v>
      </c>
      <c r="HF4" s="183" t="s">
        <v>575</v>
      </c>
      <c r="HG4" s="183" t="s">
        <v>576</v>
      </c>
      <c r="HH4" s="183" t="s">
        <v>577</v>
      </c>
      <c r="HI4" s="183" t="s">
        <v>578</v>
      </c>
      <c r="HJ4" s="183" t="s">
        <v>579</v>
      </c>
      <c r="HK4" s="183" t="s">
        <v>580</v>
      </c>
      <c r="HL4" s="183" t="s">
        <v>581</v>
      </c>
      <c r="HM4" s="183" t="s">
        <v>582</v>
      </c>
      <c r="HN4" s="183" t="s">
        <v>583</v>
      </c>
      <c r="HO4" s="183" t="s">
        <v>584</v>
      </c>
      <c r="HP4" s="183" t="s">
        <v>585</v>
      </c>
      <c r="HQ4" s="183" t="s">
        <v>586</v>
      </c>
      <c r="HR4" s="183" t="s">
        <v>587</v>
      </c>
      <c r="HS4" s="183" t="s">
        <v>588</v>
      </c>
      <c r="HT4" s="183" t="s">
        <v>589</v>
      </c>
      <c r="HU4" s="183" t="s">
        <v>590</v>
      </c>
      <c r="HV4" s="183" t="s">
        <v>591</v>
      </c>
      <c r="HW4" s="183" t="s">
        <v>592</v>
      </c>
      <c r="HX4" s="183" t="s">
        <v>593</v>
      </c>
      <c r="HY4" s="183" t="s">
        <v>594</v>
      </c>
      <c r="HZ4" s="183" t="s">
        <v>595</v>
      </c>
      <c r="IA4" s="183" t="s">
        <v>596</v>
      </c>
      <c r="IB4" s="183" t="s">
        <v>597</v>
      </c>
      <c r="IC4" s="183" t="s">
        <v>598</v>
      </c>
      <c r="ID4" s="183" t="s">
        <v>599</v>
      </c>
      <c r="IE4" s="183" t="s">
        <v>600</v>
      </c>
      <c r="IF4" s="183" t="s">
        <v>601</v>
      </c>
      <c r="IG4" s="183" t="s">
        <v>602</v>
      </c>
      <c r="IH4" s="183" t="s">
        <v>603</v>
      </c>
      <c r="II4" s="183" t="s">
        <v>604</v>
      </c>
      <c r="IJ4" s="183" t="s">
        <v>605</v>
      </c>
      <c r="IK4" s="183" t="s">
        <v>606</v>
      </c>
      <c r="IL4" s="183" t="s">
        <v>607</v>
      </c>
      <c r="IM4" s="183" t="s">
        <v>608</v>
      </c>
      <c r="IN4" s="183" t="s">
        <v>609</v>
      </c>
      <c r="IO4" s="183" t="s">
        <v>610</v>
      </c>
      <c r="IP4" s="183" t="s">
        <v>611</v>
      </c>
      <c r="IQ4" s="183" t="s">
        <v>612</v>
      </c>
      <c r="IR4" s="183" t="s">
        <v>613</v>
      </c>
      <c r="IS4" s="183" t="s">
        <v>614</v>
      </c>
      <c r="IT4" s="183" t="s">
        <v>615</v>
      </c>
      <c r="IU4" s="183" t="s">
        <v>616</v>
      </c>
      <c r="IV4" s="183" t="s">
        <v>617</v>
      </c>
      <c r="IW4" s="183" t="s">
        <v>618</v>
      </c>
      <c r="IX4" s="183" t="s">
        <v>619</v>
      </c>
      <c r="IY4" s="183" t="s">
        <v>620</v>
      </c>
      <c r="IZ4" s="183" t="s">
        <v>621</v>
      </c>
      <c r="JA4" s="183" t="s">
        <v>622</v>
      </c>
      <c r="JB4" s="183" t="s">
        <v>623</v>
      </c>
      <c r="JC4" s="183" t="s">
        <v>624</v>
      </c>
      <c r="JD4" s="183" t="s">
        <v>625</v>
      </c>
      <c r="JE4" s="183" t="s">
        <v>626</v>
      </c>
      <c r="JF4" s="183" t="s">
        <v>627</v>
      </c>
      <c r="JG4" s="183" t="s">
        <v>628</v>
      </c>
      <c r="JH4" s="183" t="s">
        <v>629</v>
      </c>
      <c r="JI4" s="183" t="s">
        <v>630</v>
      </c>
      <c r="JJ4" s="183" t="s">
        <v>631</v>
      </c>
      <c r="JK4" s="183" t="s">
        <v>632</v>
      </c>
      <c r="JL4" s="183" t="s">
        <v>633</v>
      </c>
      <c r="JM4" s="183" t="s">
        <v>634</v>
      </c>
      <c r="JN4" s="183" t="s">
        <v>635</v>
      </c>
      <c r="JO4" s="183" t="s">
        <v>636</v>
      </c>
      <c r="JP4" s="183" t="s">
        <v>637</v>
      </c>
      <c r="JQ4" s="183" t="s">
        <v>638</v>
      </c>
      <c r="JR4" s="183" t="s">
        <v>639</v>
      </c>
      <c r="JS4" s="183" t="s">
        <v>640</v>
      </c>
      <c r="JT4" s="183" t="s">
        <v>641</v>
      </c>
      <c r="JU4" s="183" t="s">
        <v>642</v>
      </c>
      <c r="JV4" s="183" t="s">
        <v>643</v>
      </c>
    </row>
    <row r="5" spans="2:282">
      <c r="B5" s="59"/>
      <c r="H5" s="10" t="s">
        <v>5</v>
      </c>
      <c r="I5" s="130" t="s">
        <v>398</v>
      </c>
      <c r="J5" s="130" t="s">
        <v>399</v>
      </c>
      <c r="K5" s="131" t="s">
        <v>35</v>
      </c>
      <c r="L5" s="130" t="s">
        <v>400</v>
      </c>
      <c r="M5" s="131"/>
      <c r="N5" s="131"/>
      <c r="O5" s="130" t="s">
        <v>401</v>
      </c>
      <c r="P5" s="130" t="s">
        <v>402</v>
      </c>
      <c r="Q5" s="130" t="s">
        <v>403</v>
      </c>
      <c r="R5" s="131"/>
      <c r="S5" s="131"/>
      <c r="T5" s="130" t="s">
        <v>404</v>
      </c>
      <c r="U5" s="131"/>
      <c r="V5" s="131"/>
      <c r="W5" s="130" t="s">
        <v>405</v>
      </c>
      <c r="X5" s="131"/>
      <c r="Y5" s="130" t="s">
        <v>406</v>
      </c>
      <c r="Z5" s="130" t="s">
        <v>407</v>
      </c>
      <c r="AA5" s="131"/>
      <c r="AB5" s="131"/>
      <c r="AC5" s="131"/>
      <c r="AD5" s="131"/>
      <c r="AE5" s="131"/>
      <c r="AF5" s="130" t="s">
        <v>408</v>
      </c>
      <c r="AG5" s="131"/>
      <c r="AH5" s="131"/>
      <c r="AI5" s="131"/>
      <c r="AJ5" s="131"/>
      <c r="AK5" s="131"/>
      <c r="AL5" s="130" t="s">
        <v>409</v>
      </c>
      <c r="AM5" s="130" t="s">
        <v>410</v>
      </c>
      <c r="AN5" s="130" t="s">
        <v>411</v>
      </c>
      <c r="AO5" s="131"/>
      <c r="AP5" s="131"/>
      <c r="AQ5" s="131"/>
      <c r="AR5" s="131"/>
      <c r="AS5" s="131"/>
      <c r="AT5" s="131"/>
      <c r="AU5" s="130" t="s">
        <v>412</v>
      </c>
      <c r="AV5" s="131"/>
      <c r="AW5" s="131"/>
      <c r="AX5" s="131"/>
      <c r="AY5" s="131"/>
      <c r="AZ5" s="131"/>
      <c r="BA5" s="131"/>
      <c r="BB5" s="131"/>
      <c r="BC5" s="130" t="s">
        <v>413</v>
      </c>
      <c r="BD5" s="131"/>
      <c r="BE5" s="131"/>
      <c r="BF5" s="130" t="s">
        <v>414</v>
      </c>
      <c r="BG5" s="131"/>
      <c r="BH5" s="131"/>
      <c r="BI5" s="130" t="s">
        <v>415</v>
      </c>
      <c r="BJ5" s="131"/>
      <c r="BK5" s="131"/>
      <c r="BL5" s="131"/>
      <c r="BM5" s="131"/>
      <c r="BN5" s="130" t="s">
        <v>416</v>
      </c>
      <c r="BO5" s="131"/>
      <c r="BP5" s="130" t="s">
        <v>417</v>
      </c>
      <c r="BQ5" s="131"/>
      <c r="BR5" s="131"/>
      <c r="BS5" s="131"/>
      <c r="BT5" s="130" t="s">
        <v>418</v>
      </c>
      <c r="BU5" s="131"/>
      <c r="BV5" s="130" t="s">
        <v>419</v>
      </c>
      <c r="BW5" s="130" t="s">
        <v>420</v>
      </c>
      <c r="BX5" s="131"/>
      <c r="BY5" s="131"/>
      <c r="BZ5" s="131"/>
      <c r="CA5" s="130" t="s">
        <v>421</v>
      </c>
      <c r="CB5" s="131"/>
      <c r="CC5" s="131"/>
      <c r="CD5" s="131"/>
      <c r="CE5" s="130" t="s">
        <v>422</v>
      </c>
      <c r="CF5" s="130" t="s">
        <v>423</v>
      </c>
      <c r="CG5" s="131"/>
      <c r="CH5" s="131"/>
      <c r="CI5" s="131"/>
      <c r="CJ5" s="130" t="s">
        <v>424</v>
      </c>
      <c r="CK5" s="131"/>
      <c r="CL5" s="131"/>
      <c r="CM5" s="130" t="s">
        <v>425</v>
      </c>
      <c r="CN5" s="131"/>
      <c r="CO5" s="130" t="s">
        <v>426</v>
      </c>
      <c r="CP5" s="130" t="s">
        <v>427</v>
      </c>
      <c r="CQ5" s="130" t="s">
        <v>428</v>
      </c>
      <c r="CR5" s="130" t="s">
        <v>429</v>
      </c>
      <c r="CS5" s="130" t="s">
        <v>430</v>
      </c>
      <c r="CT5" s="131"/>
      <c r="CU5" s="131"/>
      <c r="CV5" s="130" t="s">
        <v>431</v>
      </c>
      <c r="CW5" s="131"/>
      <c r="CX5" s="131"/>
      <c r="CY5" s="131"/>
      <c r="CZ5" s="131"/>
      <c r="DA5" s="130" t="s">
        <v>432</v>
      </c>
      <c r="DB5" s="131"/>
      <c r="DC5" s="131"/>
      <c r="DD5" s="130" t="s">
        <v>433</v>
      </c>
      <c r="DE5" s="131"/>
      <c r="DF5" s="131"/>
      <c r="DG5" s="131"/>
      <c r="DH5" s="130" t="s">
        <v>434</v>
      </c>
      <c r="DI5" s="131"/>
      <c r="DJ5" s="130" t="s">
        <v>435</v>
      </c>
      <c r="DK5" s="130" t="s">
        <v>436</v>
      </c>
      <c r="DL5" s="131"/>
      <c r="DM5" s="131"/>
      <c r="DN5" s="130" t="s">
        <v>437</v>
      </c>
      <c r="DO5" s="130" t="s">
        <v>438</v>
      </c>
      <c r="DP5" s="131"/>
      <c r="DQ5" s="131"/>
      <c r="DR5" s="130" t="s">
        <v>439</v>
      </c>
      <c r="DS5" s="131"/>
      <c r="DT5" s="131"/>
      <c r="DU5" s="131"/>
      <c r="DV5" s="131"/>
      <c r="DW5" s="131"/>
      <c r="DX5" s="131"/>
      <c r="DY5" s="131"/>
      <c r="DZ5" s="130" t="s">
        <v>440</v>
      </c>
      <c r="EA5" s="131"/>
      <c r="EB5" s="130" t="s">
        <v>441</v>
      </c>
      <c r="EC5" s="131"/>
      <c r="ED5" s="131"/>
      <c r="EE5" s="130" t="s">
        <v>442</v>
      </c>
      <c r="EF5" s="131"/>
      <c r="EG5" s="131"/>
      <c r="EH5" s="130" t="s">
        <v>443</v>
      </c>
      <c r="EI5" s="131"/>
      <c r="EJ5" s="131"/>
      <c r="EK5" s="130" t="s">
        <v>444</v>
      </c>
      <c r="EL5" s="130" t="s">
        <v>445</v>
      </c>
      <c r="EM5" s="131"/>
      <c r="EN5" s="131"/>
      <c r="EO5" s="131"/>
      <c r="EP5" s="130" t="s">
        <v>446</v>
      </c>
      <c r="EQ5" s="130" t="s">
        <v>447</v>
      </c>
      <c r="ER5" s="131"/>
      <c r="ES5" s="130" t="s">
        <v>448</v>
      </c>
      <c r="ET5" s="131"/>
      <c r="EU5" s="131"/>
      <c r="EV5" s="130" t="s">
        <v>449</v>
      </c>
      <c r="EW5" s="130" t="s">
        <v>450</v>
      </c>
      <c r="EX5" s="130" t="s">
        <v>451</v>
      </c>
      <c r="EY5" s="131"/>
      <c r="EZ5" s="131"/>
      <c r="FA5" s="130" t="s">
        <v>452</v>
      </c>
      <c r="FB5" s="131"/>
      <c r="FC5" s="131"/>
      <c r="FD5" s="130" t="s">
        <v>453</v>
      </c>
      <c r="FE5" s="131"/>
      <c r="FF5" s="130" t="s">
        <v>454</v>
      </c>
      <c r="FG5" s="130" t="s">
        <v>455</v>
      </c>
      <c r="FH5" s="131"/>
      <c r="FI5" s="131"/>
      <c r="FJ5" s="130" t="s">
        <v>456</v>
      </c>
      <c r="FK5" s="131"/>
      <c r="FL5" s="130" t="s">
        <v>457</v>
      </c>
      <c r="FM5" s="130" t="s">
        <v>458</v>
      </c>
      <c r="FN5" s="130" t="s">
        <v>459</v>
      </c>
      <c r="FO5" s="130" t="s">
        <v>460</v>
      </c>
      <c r="FP5" s="130" t="s">
        <v>461</v>
      </c>
      <c r="FQ5" s="130" t="s">
        <v>462</v>
      </c>
      <c r="FR5" s="130" t="s">
        <v>463</v>
      </c>
      <c r="FS5" s="130" t="s">
        <v>464</v>
      </c>
      <c r="FT5" s="130" t="s">
        <v>465</v>
      </c>
      <c r="FU5" s="130" t="s">
        <v>466</v>
      </c>
      <c r="FV5" s="131"/>
      <c r="FW5" s="131"/>
      <c r="FX5" s="130" t="s">
        <v>467</v>
      </c>
      <c r="FY5" s="130" t="s">
        <v>468</v>
      </c>
      <c r="FZ5" s="130" t="s">
        <v>469</v>
      </c>
      <c r="GA5" s="189"/>
      <c r="GB5" s="184">
        <v>1</v>
      </c>
      <c r="GC5" s="184">
        <v>2</v>
      </c>
      <c r="GD5" s="184">
        <v>3</v>
      </c>
      <c r="GE5" s="184">
        <v>4</v>
      </c>
      <c r="GF5" s="184">
        <v>5</v>
      </c>
      <c r="GG5" s="184">
        <v>6</v>
      </c>
      <c r="GH5" s="184">
        <v>7</v>
      </c>
      <c r="GI5" s="184">
        <v>8</v>
      </c>
      <c r="GJ5" s="184">
        <v>9</v>
      </c>
      <c r="GK5" s="184">
        <v>10</v>
      </c>
      <c r="GL5" s="184">
        <v>11</v>
      </c>
      <c r="GM5" s="184">
        <v>12</v>
      </c>
      <c r="GN5" s="184">
        <v>13</v>
      </c>
      <c r="GO5" s="184">
        <v>14</v>
      </c>
      <c r="GP5" s="184">
        <v>15</v>
      </c>
      <c r="GQ5" s="184">
        <v>16</v>
      </c>
      <c r="GR5" s="184">
        <v>17</v>
      </c>
      <c r="GS5" s="184">
        <v>18</v>
      </c>
      <c r="GT5" s="184">
        <v>19</v>
      </c>
      <c r="GU5" s="184">
        <v>20</v>
      </c>
      <c r="GV5" s="184">
        <v>21</v>
      </c>
      <c r="GW5" s="184">
        <v>22</v>
      </c>
      <c r="GX5" s="184">
        <v>23</v>
      </c>
      <c r="GY5" s="184">
        <v>24</v>
      </c>
      <c r="GZ5" s="184">
        <v>25</v>
      </c>
      <c r="HA5" s="184">
        <v>26</v>
      </c>
      <c r="HB5" s="184">
        <v>27</v>
      </c>
      <c r="HC5" s="184">
        <v>28</v>
      </c>
      <c r="HD5" s="184">
        <v>29</v>
      </c>
      <c r="HE5" s="184">
        <v>30</v>
      </c>
      <c r="HF5" s="184">
        <v>31</v>
      </c>
      <c r="HG5" s="184">
        <v>32</v>
      </c>
      <c r="HH5" s="184">
        <v>33</v>
      </c>
      <c r="HI5" s="184">
        <v>34</v>
      </c>
      <c r="HJ5" s="184">
        <v>35</v>
      </c>
      <c r="HK5" s="184">
        <v>36</v>
      </c>
      <c r="HL5" s="184">
        <v>37</v>
      </c>
      <c r="HM5" s="184">
        <v>38</v>
      </c>
      <c r="HN5" s="184">
        <v>39</v>
      </c>
      <c r="HO5" s="184">
        <v>40</v>
      </c>
      <c r="HP5" s="184">
        <v>41</v>
      </c>
      <c r="HQ5" s="184">
        <v>42</v>
      </c>
      <c r="HR5" s="184">
        <v>43</v>
      </c>
      <c r="HS5" s="184">
        <v>44</v>
      </c>
      <c r="HT5" s="184">
        <v>45</v>
      </c>
      <c r="HU5" s="184">
        <v>46</v>
      </c>
      <c r="HV5" s="184">
        <v>47</v>
      </c>
      <c r="HW5" s="184">
        <v>48</v>
      </c>
      <c r="HX5" s="184">
        <v>49</v>
      </c>
      <c r="HY5" s="184">
        <v>50</v>
      </c>
      <c r="HZ5" s="184">
        <v>51</v>
      </c>
      <c r="IA5" s="184">
        <v>52</v>
      </c>
      <c r="IB5" s="184">
        <v>53</v>
      </c>
      <c r="IC5" s="184">
        <v>54</v>
      </c>
      <c r="ID5" s="184">
        <v>55</v>
      </c>
      <c r="IE5" s="184">
        <v>56</v>
      </c>
      <c r="IF5" s="184">
        <v>57</v>
      </c>
      <c r="IG5" s="184">
        <v>58</v>
      </c>
      <c r="IH5" s="184">
        <v>59</v>
      </c>
      <c r="II5" s="184">
        <v>60</v>
      </c>
      <c r="IJ5" s="184">
        <v>61</v>
      </c>
      <c r="IK5" s="184">
        <v>62</v>
      </c>
      <c r="IL5" s="184">
        <v>63</v>
      </c>
      <c r="IM5" s="184">
        <v>64</v>
      </c>
      <c r="IN5" s="184">
        <v>65</v>
      </c>
      <c r="IO5" s="184">
        <v>66</v>
      </c>
      <c r="IP5" s="184">
        <v>67</v>
      </c>
      <c r="IQ5" s="184">
        <v>68</v>
      </c>
      <c r="IR5" s="184">
        <v>69</v>
      </c>
      <c r="IS5" s="184">
        <v>70</v>
      </c>
      <c r="IT5" s="184">
        <v>71</v>
      </c>
      <c r="IU5" s="184">
        <v>72</v>
      </c>
      <c r="IV5" s="184">
        <v>73</v>
      </c>
      <c r="IW5" s="184">
        <v>74</v>
      </c>
      <c r="IX5" s="184">
        <v>75</v>
      </c>
      <c r="IY5" s="184">
        <v>76</v>
      </c>
      <c r="IZ5" s="184">
        <v>77</v>
      </c>
      <c r="JA5" s="184">
        <v>78</v>
      </c>
      <c r="JB5" s="184">
        <v>79</v>
      </c>
      <c r="JC5" s="184">
        <v>80</v>
      </c>
      <c r="JD5" s="184">
        <v>81</v>
      </c>
      <c r="JE5" s="184">
        <v>82</v>
      </c>
      <c r="JF5" s="184">
        <v>83</v>
      </c>
      <c r="JG5" s="184">
        <v>84</v>
      </c>
      <c r="JH5" s="184">
        <v>85</v>
      </c>
      <c r="JI5" s="184">
        <v>86</v>
      </c>
      <c r="JJ5" s="184">
        <v>87</v>
      </c>
      <c r="JK5" s="184">
        <v>88</v>
      </c>
      <c r="JL5" s="184">
        <v>89</v>
      </c>
      <c r="JM5" s="184">
        <v>90</v>
      </c>
      <c r="JN5" s="184">
        <v>91</v>
      </c>
      <c r="JO5" s="184">
        <v>92</v>
      </c>
      <c r="JP5" s="184">
        <v>93</v>
      </c>
      <c r="JQ5" s="184">
        <v>94</v>
      </c>
      <c r="JR5" s="184">
        <v>95</v>
      </c>
      <c r="JS5" s="184">
        <v>96</v>
      </c>
      <c r="JT5" s="184">
        <v>97</v>
      </c>
      <c r="JU5" s="184">
        <v>98</v>
      </c>
      <c r="JV5" s="184">
        <v>99</v>
      </c>
    </row>
    <row r="6" spans="2:282" s="110" customFormat="1" ht="31.5">
      <c r="H6" s="198" t="s">
        <v>1</v>
      </c>
      <c r="I6" s="184" t="s">
        <v>8</v>
      </c>
      <c r="J6" s="184" t="s">
        <v>397</v>
      </c>
      <c r="K6" s="184" t="s">
        <v>397</v>
      </c>
      <c r="L6" s="184" t="s">
        <v>397</v>
      </c>
      <c r="M6" s="184" t="s">
        <v>397</v>
      </c>
      <c r="N6" s="184" t="s">
        <v>397</v>
      </c>
      <c r="O6" s="184" t="s">
        <v>8</v>
      </c>
      <c r="P6" s="184" t="s">
        <v>397</v>
      </c>
      <c r="Q6" s="184" t="s">
        <v>397</v>
      </c>
      <c r="R6" s="184" t="s">
        <v>397</v>
      </c>
      <c r="S6" s="184" t="s">
        <v>397</v>
      </c>
      <c r="T6" s="184" t="s">
        <v>397</v>
      </c>
      <c r="U6" s="184" t="s">
        <v>397</v>
      </c>
      <c r="V6" s="184" t="s">
        <v>397</v>
      </c>
      <c r="W6" s="184" t="s">
        <v>9</v>
      </c>
      <c r="X6" s="184" t="s">
        <v>9</v>
      </c>
      <c r="Y6" s="184" t="s">
        <v>397</v>
      </c>
      <c r="Z6" s="184" t="s">
        <v>397</v>
      </c>
      <c r="AA6" s="184" t="s">
        <v>397</v>
      </c>
      <c r="AB6" s="184" t="s">
        <v>397</v>
      </c>
      <c r="AC6" s="184" t="s">
        <v>397</v>
      </c>
      <c r="AD6" s="184" t="s">
        <v>397</v>
      </c>
      <c r="AE6" s="184" t="s">
        <v>397</v>
      </c>
      <c r="AF6" s="184" t="s">
        <v>9</v>
      </c>
      <c r="AG6" s="184" t="s">
        <v>9</v>
      </c>
      <c r="AH6" s="184" t="s">
        <v>9</v>
      </c>
      <c r="AI6" s="184" t="s">
        <v>9</v>
      </c>
      <c r="AJ6" s="184" t="s">
        <v>9</v>
      </c>
      <c r="AK6" s="184" t="s">
        <v>9</v>
      </c>
      <c r="AL6" s="184" t="s">
        <v>397</v>
      </c>
      <c r="AM6" s="184" t="s">
        <v>397</v>
      </c>
      <c r="AN6" s="184" t="s">
        <v>8</v>
      </c>
      <c r="AO6" s="184" t="s">
        <v>8</v>
      </c>
      <c r="AP6" s="184" t="s">
        <v>8</v>
      </c>
      <c r="AQ6" s="184" t="s">
        <v>8</v>
      </c>
      <c r="AR6" s="184" t="s">
        <v>8</v>
      </c>
      <c r="AS6" s="184" t="s">
        <v>8</v>
      </c>
      <c r="AT6" s="184" t="s">
        <v>8</v>
      </c>
      <c r="AU6" s="184" t="s">
        <v>397</v>
      </c>
      <c r="AV6" s="184" t="s">
        <v>397</v>
      </c>
      <c r="AW6" s="184" t="s">
        <v>397</v>
      </c>
      <c r="AX6" s="184" t="s">
        <v>397</v>
      </c>
      <c r="AY6" s="184" t="s">
        <v>397</v>
      </c>
      <c r="AZ6" s="184" t="s">
        <v>397</v>
      </c>
      <c r="BA6" s="184" t="s">
        <v>397</v>
      </c>
      <c r="BB6" s="184" t="s">
        <v>397</v>
      </c>
      <c r="BC6" s="184" t="s">
        <v>397</v>
      </c>
      <c r="BD6" s="184" t="s">
        <v>397</v>
      </c>
      <c r="BE6" s="184" t="s">
        <v>397</v>
      </c>
      <c r="BF6" s="184" t="s">
        <v>8</v>
      </c>
      <c r="BG6" s="184" t="s">
        <v>8</v>
      </c>
      <c r="BH6" s="184" t="s">
        <v>8</v>
      </c>
      <c r="BI6" s="184" t="s">
        <v>397</v>
      </c>
      <c r="BJ6" s="184" t="s">
        <v>397</v>
      </c>
      <c r="BK6" s="184" t="s">
        <v>397</v>
      </c>
      <c r="BL6" s="184" t="s">
        <v>397</v>
      </c>
      <c r="BM6" s="184" t="s">
        <v>397</v>
      </c>
      <c r="BN6" s="184" t="s">
        <v>397</v>
      </c>
      <c r="BO6" s="184" t="s">
        <v>397</v>
      </c>
      <c r="BP6" s="184" t="s">
        <v>397</v>
      </c>
      <c r="BQ6" s="184" t="s">
        <v>397</v>
      </c>
      <c r="BR6" s="184" t="s">
        <v>397</v>
      </c>
      <c r="BS6" s="184" t="s">
        <v>397</v>
      </c>
      <c r="BT6" s="184" t="s">
        <v>8</v>
      </c>
      <c r="BU6" s="184" t="s">
        <v>8</v>
      </c>
      <c r="BV6" s="184" t="s">
        <v>397</v>
      </c>
      <c r="BW6" s="184" t="s">
        <v>397</v>
      </c>
      <c r="BX6" s="184" t="s">
        <v>397</v>
      </c>
      <c r="BY6" s="184" t="s">
        <v>397</v>
      </c>
      <c r="BZ6" s="184" t="s">
        <v>397</v>
      </c>
      <c r="CA6" s="184" t="s">
        <v>397</v>
      </c>
      <c r="CB6" s="184" t="s">
        <v>397</v>
      </c>
      <c r="CC6" s="184" t="s">
        <v>397</v>
      </c>
      <c r="CD6" s="184" t="s">
        <v>397</v>
      </c>
      <c r="CE6" s="184" t="s">
        <v>8</v>
      </c>
      <c r="CF6" s="184" t="s">
        <v>397</v>
      </c>
      <c r="CG6" s="184" t="s">
        <v>397</v>
      </c>
      <c r="CH6" s="184" t="s">
        <v>397</v>
      </c>
      <c r="CI6" s="184" t="s">
        <v>397</v>
      </c>
      <c r="CJ6" s="184" t="s">
        <v>397</v>
      </c>
      <c r="CK6" s="184" t="s">
        <v>397</v>
      </c>
      <c r="CL6" s="184" t="s">
        <v>397</v>
      </c>
      <c r="CM6" s="184" t="s">
        <v>397</v>
      </c>
      <c r="CN6" s="184" t="s">
        <v>397</v>
      </c>
      <c r="CO6" s="184" t="s">
        <v>397</v>
      </c>
      <c r="CP6" s="184" t="s">
        <v>397</v>
      </c>
      <c r="CQ6" s="184" t="s">
        <v>8</v>
      </c>
      <c r="CR6" s="184" t="s">
        <v>397</v>
      </c>
      <c r="CS6" s="184" t="s">
        <v>9</v>
      </c>
      <c r="CT6" s="184" t="s">
        <v>9</v>
      </c>
      <c r="CU6" s="184" t="s">
        <v>9</v>
      </c>
      <c r="CV6" s="184" t="s">
        <v>397</v>
      </c>
      <c r="CW6" s="184" t="s">
        <v>397</v>
      </c>
      <c r="CX6" s="184" t="s">
        <v>397</v>
      </c>
      <c r="CY6" s="184" t="s">
        <v>397</v>
      </c>
      <c r="CZ6" s="184" t="s">
        <v>397</v>
      </c>
      <c r="DA6" s="184" t="s">
        <v>9</v>
      </c>
      <c r="DB6" s="184" t="s">
        <v>9</v>
      </c>
      <c r="DC6" s="184" t="s">
        <v>9</v>
      </c>
      <c r="DD6" s="184" t="s">
        <v>397</v>
      </c>
      <c r="DE6" s="184" t="s">
        <v>397</v>
      </c>
      <c r="DF6" s="184" t="s">
        <v>397</v>
      </c>
      <c r="DG6" s="184" t="s">
        <v>397</v>
      </c>
      <c r="DH6" s="184" t="s">
        <v>397</v>
      </c>
      <c r="DI6" s="184" t="s">
        <v>397</v>
      </c>
      <c r="DJ6" s="184" t="s">
        <v>9</v>
      </c>
      <c r="DK6" s="184" t="s">
        <v>9</v>
      </c>
      <c r="DL6" s="184" t="s">
        <v>9</v>
      </c>
      <c r="DM6" s="184" t="s">
        <v>9</v>
      </c>
      <c r="DN6" s="184" t="s">
        <v>9</v>
      </c>
      <c r="DO6" s="184" t="s">
        <v>8</v>
      </c>
      <c r="DP6" s="184" t="s">
        <v>8</v>
      </c>
      <c r="DQ6" s="184" t="s">
        <v>8</v>
      </c>
      <c r="DR6" s="184" t="s">
        <v>397</v>
      </c>
      <c r="DS6" s="184" t="s">
        <v>397</v>
      </c>
      <c r="DT6" s="184" t="s">
        <v>397</v>
      </c>
      <c r="DU6" s="184" t="s">
        <v>397</v>
      </c>
      <c r="DV6" s="184" t="s">
        <v>397</v>
      </c>
      <c r="DW6" s="184" t="s">
        <v>397</v>
      </c>
      <c r="DX6" s="184" t="s">
        <v>397</v>
      </c>
      <c r="DY6" s="184" t="s">
        <v>397</v>
      </c>
      <c r="DZ6" s="184" t="s">
        <v>397</v>
      </c>
      <c r="EA6" s="184" t="s">
        <v>397</v>
      </c>
      <c r="EB6" s="184" t="s">
        <v>397</v>
      </c>
      <c r="EC6" s="184" t="s">
        <v>397</v>
      </c>
      <c r="ED6" s="184" t="s">
        <v>397</v>
      </c>
      <c r="EE6" s="184" t="s">
        <v>397</v>
      </c>
      <c r="EF6" s="184" t="s">
        <v>397</v>
      </c>
      <c r="EG6" s="184" t="s">
        <v>397</v>
      </c>
      <c r="EH6" s="184" t="s">
        <v>9</v>
      </c>
      <c r="EI6" s="184" t="s">
        <v>9</v>
      </c>
      <c r="EJ6" s="184" t="s">
        <v>9</v>
      </c>
      <c r="EK6" s="184" t="s">
        <v>397</v>
      </c>
      <c r="EL6" s="184" t="s">
        <v>8</v>
      </c>
      <c r="EM6" s="184" t="s">
        <v>8</v>
      </c>
      <c r="EN6" s="184" t="s">
        <v>8</v>
      </c>
      <c r="EO6" s="184" t="s">
        <v>8</v>
      </c>
      <c r="EP6" s="184" t="s">
        <v>8</v>
      </c>
      <c r="EQ6" s="184" t="s">
        <v>8</v>
      </c>
      <c r="ER6" s="184" t="s">
        <v>8</v>
      </c>
      <c r="ES6" s="184" t="s">
        <v>8</v>
      </c>
      <c r="ET6" s="184" t="s">
        <v>8</v>
      </c>
      <c r="EU6" s="184" t="s">
        <v>8</v>
      </c>
      <c r="EV6" s="184" t="s">
        <v>9</v>
      </c>
      <c r="EW6" s="184" t="s">
        <v>397</v>
      </c>
      <c r="EX6" s="184" t="s">
        <v>8</v>
      </c>
      <c r="EY6" s="184" t="s">
        <v>8</v>
      </c>
      <c r="EZ6" s="184" t="s">
        <v>8</v>
      </c>
      <c r="FA6" s="184" t="s">
        <v>8</v>
      </c>
      <c r="FB6" s="184" t="s">
        <v>8</v>
      </c>
      <c r="FC6" s="184" t="s">
        <v>8</v>
      </c>
      <c r="FD6" s="184" t="s">
        <v>8</v>
      </c>
      <c r="FE6" s="184" t="s">
        <v>8</v>
      </c>
      <c r="FF6" s="184" t="s">
        <v>397</v>
      </c>
      <c r="FG6" s="184" t="s">
        <v>397</v>
      </c>
      <c r="FH6" s="184" t="s">
        <v>397</v>
      </c>
      <c r="FI6" s="184" t="s">
        <v>397</v>
      </c>
      <c r="FJ6" s="184" t="s">
        <v>397</v>
      </c>
      <c r="FK6" s="184" t="s">
        <v>397</v>
      </c>
      <c r="FL6" s="184" t="s">
        <v>397</v>
      </c>
      <c r="FM6" s="184" t="s">
        <v>9</v>
      </c>
      <c r="FN6" s="184" t="s">
        <v>397</v>
      </c>
      <c r="FO6" s="184" t="s">
        <v>9</v>
      </c>
      <c r="FP6" s="184" t="s">
        <v>8</v>
      </c>
      <c r="FQ6" s="184" t="s">
        <v>397</v>
      </c>
      <c r="FR6" s="184" t="s">
        <v>397</v>
      </c>
      <c r="FS6" s="184" t="s">
        <v>397</v>
      </c>
      <c r="FT6" s="184" t="s">
        <v>397</v>
      </c>
      <c r="FU6" s="184" t="s">
        <v>397</v>
      </c>
      <c r="FV6" s="184" t="s">
        <v>397</v>
      </c>
      <c r="FW6" s="184" t="s">
        <v>397</v>
      </c>
      <c r="FX6" s="184" t="s">
        <v>397</v>
      </c>
      <c r="FY6" s="184" t="s">
        <v>8</v>
      </c>
      <c r="FZ6" s="184" t="s">
        <v>8</v>
      </c>
      <c r="GA6" s="188"/>
      <c r="GB6" s="185" t="s">
        <v>644</v>
      </c>
      <c r="GC6" s="185" t="s">
        <v>644</v>
      </c>
      <c r="GD6" s="185" t="s">
        <v>644</v>
      </c>
      <c r="GE6" s="185" t="s">
        <v>644</v>
      </c>
      <c r="GF6" s="185" t="s">
        <v>644</v>
      </c>
      <c r="GG6" s="185" t="s">
        <v>644</v>
      </c>
      <c r="GH6" s="185" t="s">
        <v>644</v>
      </c>
      <c r="GI6" s="185" t="s">
        <v>644</v>
      </c>
      <c r="GJ6" s="185" t="s">
        <v>644</v>
      </c>
      <c r="GK6" s="185" t="s">
        <v>644</v>
      </c>
      <c r="GL6" s="185" t="s">
        <v>644</v>
      </c>
      <c r="GM6" s="185" t="s">
        <v>644</v>
      </c>
      <c r="GN6" s="185" t="s">
        <v>644</v>
      </c>
      <c r="GO6" s="185" t="s">
        <v>644</v>
      </c>
      <c r="GP6" s="185" t="s">
        <v>644</v>
      </c>
      <c r="GQ6" s="185" t="s">
        <v>644</v>
      </c>
      <c r="GR6" s="185" t="s">
        <v>644</v>
      </c>
      <c r="GS6" s="185" t="s">
        <v>644</v>
      </c>
      <c r="GT6" s="185" t="s">
        <v>644</v>
      </c>
      <c r="GU6" s="185" t="s">
        <v>644</v>
      </c>
      <c r="GV6" s="185" t="s">
        <v>644</v>
      </c>
      <c r="GW6" s="185" t="s">
        <v>644</v>
      </c>
      <c r="GX6" s="185" t="s">
        <v>644</v>
      </c>
      <c r="GY6" s="185" t="s">
        <v>644</v>
      </c>
      <c r="GZ6" s="185" t="s">
        <v>644</v>
      </c>
      <c r="HA6" s="185" t="s">
        <v>644</v>
      </c>
      <c r="HB6" s="185" t="s">
        <v>644</v>
      </c>
      <c r="HC6" s="185" t="s">
        <v>644</v>
      </c>
      <c r="HD6" s="185" t="s">
        <v>644</v>
      </c>
      <c r="HE6" s="185" t="s">
        <v>644</v>
      </c>
      <c r="HF6" s="185" t="s">
        <v>644</v>
      </c>
      <c r="HG6" s="185" t="s">
        <v>645</v>
      </c>
      <c r="HH6" s="185" t="s">
        <v>646</v>
      </c>
      <c r="HI6" s="185" t="s">
        <v>645</v>
      </c>
      <c r="HJ6" s="185" t="s">
        <v>646</v>
      </c>
      <c r="HK6" s="185" t="s">
        <v>647</v>
      </c>
      <c r="HL6" s="185" t="s">
        <v>648</v>
      </c>
      <c r="HM6" s="185" t="s">
        <v>644</v>
      </c>
      <c r="HN6" s="185" t="s">
        <v>644</v>
      </c>
      <c r="HO6" s="185" t="s">
        <v>644</v>
      </c>
      <c r="HP6" s="185" t="s">
        <v>644</v>
      </c>
      <c r="HQ6" s="185" t="s">
        <v>644</v>
      </c>
      <c r="HR6" s="185" t="s">
        <v>644</v>
      </c>
      <c r="HS6" s="185" t="s">
        <v>644</v>
      </c>
      <c r="HT6" s="185" t="s">
        <v>644</v>
      </c>
      <c r="HU6" s="185" t="s">
        <v>644</v>
      </c>
      <c r="HV6" s="185" t="s">
        <v>644</v>
      </c>
      <c r="HW6" s="185" t="s">
        <v>644</v>
      </c>
      <c r="HX6" s="185" t="s">
        <v>644</v>
      </c>
      <c r="HY6" s="185" t="s">
        <v>644</v>
      </c>
      <c r="HZ6" s="185" t="s">
        <v>644</v>
      </c>
      <c r="IA6" s="185" t="s">
        <v>644</v>
      </c>
      <c r="IB6" s="185" t="s">
        <v>644</v>
      </c>
      <c r="IC6" s="185" t="s">
        <v>644</v>
      </c>
      <c r="ID6" s="185" t="s">
        <v>644</v>
      </c>
      <c r="IE6" s="185" t="s">
        <v>644</v>
      </c>
      <c r="IF6" s="185" t="s">
        <v>644</v>
      </c>
      <c r="IG6" s="185" t="s">
        <v>644</v>
      </c>
      <c r="IH6" s="185" t="s">
        <v>644</v>
      </c>
      <c r="II6" s="185" t="s">
        <v>644</v>
      </c>
      <c r="IJ6" s="185" t="s">
        <v>644</v>
      </c>
      <c r="IK6" s="185" t="s">
        <v>644</v>
      </c>
      <c r="IL6" s="185" t="s">
        <v>644</v>
      </c>
      <c r="IM6" s="185" t="s">
        <v>644</v>
      </c>
      <c r="IN6" s="185" t="s">
        <v>644</v>
      </c>
      <c r="IO6" s="185" t="s">
        <v>644</v>
      </c>
      <c r="IP6" s="185" t="s">
        <v>644</v>
      </c>
      <c r="IQ6" s="185" t="s">
        <v>644</v>
      </c>
      <c r="IR6" s="185" t="s">
        <v>644</v>
      </c>
      <c r="IS6" s="185" t="s">
        <v>644</v>
      </c>
      <c r="IT6" s="185" t="s">
        <v>644</v>
      </c>
      <c r="IU6" s="185" t="s">
        <v>644</v>
      </c>
      <c r="IV6" s="185" t="s">
        <v>644</v>
      </c>
      <c r="IW6" s="185" t="s">
        <v>644</v>
      </c>
      <c r="IX6" s="185" t="s">
        <v>644</v>
      </c>
      <c r="IY6" s="185" t="s">
        <v>649</v>
      </c>
      <c r="IZ6" s="185" t="s">
        <v>648</v>
      </c>
      <c r="JA6" s="185" t="s">
        <v>648</v>
      </c>
      <c r="JB6" s="185" t="s">
        <v>650</v>
      </c>
      <c r="JC6" s="185" t="s">
        <v>651</v>
      </c>
      <c r="JD6" s="185" t="s">
        <v>648</v>
      </c>
      <c r="JE6" s="185" t="s">
        <v>648</v>
      </c>
      <c r="JF6" s="185" t="s">
        <v>648</v>
      </c>
      <c r="JG6" s="185" t="s">
        <v>650</v>
      </c>
      <c r="JH6" s="185" t="s">
        <v>648</v>
      </c>
      <c r="JI6" s="185" t="s">
        <v>650</v>
      </c>
      <c r="JJ6" s="185" t="s">
        <v>650</v>
      </c>
      <c r="JK6" s="185" t="s">
        <v>648</v>
      </c>
      <c r="JL6" s="185" t="s">
        <v>650</v>
      </c>
      <c r="JM6" s="185" t="s">
        <v>648</v>
      </c>
      <c r="JN6" s="185" t="s">
        <v>651</v>
      </c>
      <c r="JO6" s="185" t="s">
        <v>651</v>
      </c>
      <c r="JP6" s="185" t="s">
        <v>648</v>
      </c>
      <c r="JQ6" s="185" t="s">
        <v>651</v>
      </c>
      <c r="JR6" s="185" t="s">
        <v>650</v>
      </c>
      <c r="JS6" s="185" t="s">
        <v>652</v>
      </c>
      <c r="JT6" s="185" t="s">
        <v>648</v>
      </c>
      <c r="JU6" s="185" t="s">
        <v>651</v>
      </c>
      <c r="JV6" s="185" t="s">
        <v>647</v>
      </c>
    </row>
    <row r="7" spans="2:282" ht="21">
      <c r="B7" s="13" t="s">
        <v>117</v>
      </c>
      <c r="C7" s="12"/>
      <c r="D7" s="12"/>
      <c r="E7" s="230" t="s">
        <v>190</v>
      </c>
      <c r="F7" s="231"/>
      <c r="G7" s="232"/>
      <c r="H7" s="235" t="s">
        <v>172</v>
      </c>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c r="BB7" s="236"/>
      <c r="BC7" s="236"/>
      <c r="BD7" s="236"/>
      <c r="BE7" s="236"/>
      <c r="BF7" s="236"/>
      <c r="BG7" s="236"/>
      <c r="BH7" s="236"/>
      <c r="BI7" s="236"/>
      <c r="BJ7" s="236"/>
      <c r="BK7" s="236"/>
      <c r="BL7" s="236"/>
      <c r="BM7" s="236"/>
      <c r="BN7" s="236"/>
      <c r="BO7" s="236"/>
      <c r="BP7" s="236"/>
      <c r="BQ7" s="236"/>
      <c r="BR7" s="236"/>
      <c r="BS7" s="236"/>
      <c r="BT7" s="236"/>
      <c r="BU7" s="236"/>
      <c r="BV7" s="236"/>
      <c r="BW7" s="236"/>
      <c r="BX7" s="236"/>
      <c r="BY7" s="236"/>
      <c r="BZ7" s="236"/>
      <c r="CA7" s="236"/>
      <c r="CB7" s="236"/>
      <c r="CC7" s="236"/>
      <c r="CD7" s="236"/>
      <c r="CE7" s="236"/>
      <c r="CF7" s="236"/>
      <c r="CG7" s="236"/>
      <c r="CH7" s="236"/>
      <c r="CI7" s="236"/>
      <c r="CJ7" s="236"/>
      <c r="CK7" s="236"/>
      <c r="CL7" s="236"/>
      <c r="CM7" s="236"/>
      <c r="CN7" s="236"/>
      <c r="CO7" s="236"/>
      <c r="CP7" s="236"/>
      <c r="CQ7" s="236"/>
      <c r="CR7" s="236"/>
      <c r="CS7" s="236"/>
      <c r="CT7" s="236"/>
      <c r="CU7" s="236"/>
      <c r="CV7" s="236"/>
      <c r="CW7" s="236"/>
      <c r="CX7" s="236"/>
      <c r="CY7" s="236"/>
      <c r="CZ7" s="236"/>
      <c r="DA7" s="236"/>
      <c r="DB7" s="236"/>
      <c r="DC7" s="236"/>
      <c r="DD7" s="236"/>
      <c r="DE7" s="236"/>
      <c r="DF7" s="236"/>
      <c r="DG7" s="236"/>
      <c r="DH7" s="236"/>
      <c r="DI7" s="236"/>
      <c r="DJ7" s="236"/>
      <c r="DK7" s="236"/>
      <c r="DL7" s="236"/>
      <c r="DM7" s="236"/>
      <c r="DN7" s="236"/>
      <c r="DO7" s="236"/>
      <c r="DP7" s="236"/>
      <c r="DQ7" s="236"/>
      <c r="DR7" s="236"/>
      <c r="DS7" s="236"/>
      <c r="DT7" s="236"/>
      <c r="DU7" s="236"/>
      <c r="DV7" s="236"/>
      <c r="DW7" s="236"/>
      <c r="DX7" s="236"/>
      <c r="DY7" s="236"/>
      <c r="DZ7" s="236"/>
      <c r="EA7" s="236"/>
      <c r="EB7" s="236"/>
      <c r="EC7" s="236"/>
      <c r="ED7" s="236"/>
      <c r="EE7" s="236"/>
      <c r="EF7" s="236"/>
      <c r="EG7" s="236"/>
      <c r="EH7" s="236"/>
      <c r="EI7" s="236"/>
      <c r="EJ7" s="236"/>
      <c r="EK7" s="236"/>
      <c r="EL7" s="236"/>
      <c r="EM7" s="236"/>
      <c r="EN7" s="236"/>
      <c r="EO7" s="236"/>
      <c r="EP7" s="236"/>
      <c r="EQ7" s="236"/>
      <c r="ER7" s="236"/>
      <c r="ES7" s="236"/>
      <c r="ET7" s="236"/>
      <c r="EU7" s="236"/>
      <c r="EV7" s="236"/>
      <c r="EW7" s="236"/>
      <c r="EX7" s="236"/>
      <c r="EY7" s="236"/>
      <c r="EZ7" s="236"/>
      <c r="FA7" s="236"/>
      <c r="FB7" s="236"/>
      <c r="FC7" s="236"/>
      <c r="FD7" s="236"/>
      <c r="GA7" s="187"/>
    </row>
    <row r="8" spans="2:282" ht="65.099999999999994" customHeight="1">
      <c r="B8" s="227" t="s">
        <v>203</v>
      </c>
      <c r="C8" s="228"/>
      <c r="D8" s="229"/>
      <c r="E8" s="227" t="s">
        <v>204</v>
      </c>
      <c r="F8" s="228"/>
      <c r="G8" s="229"/>
      <c r="H8" s="233" t="s">
        <v>124</v>
      </c>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GA8" s="187"/>
    </row>
    <row r="9" spans="2:282">
      <c r="B9" s="41" t="s">
        <v>114</v>
      </c>
      <c r="C9" s="6"/>
      <c r="D9" s="42" t="s">
        <v>37</v>
      </c>
      <c r="E9" s="43" t="s">
        <v>2</v>
      </c>
      <c r="F9" s="65" t="s">
        <v>167</v>
      </c>
      <c r="G9" s="42" t="s">
        <v>169</v>
      </c>
      <c r="H9" s="44" t="s">
        <v>3</v>
      </c>
      <c r="I9" s="191">
        <f t="shared" ref="I9:AN9" si="0">SUM(I11:I67)</f>
        <v>8100216.1420072634</v>
      </c>
      <c r="J9" s="191">
        <f t="shared" si="0"/>
        <v>788914.28174600541</v>
      </c>
      <c r="K9" s="191">
        <f t="shared" si="0"/>
        <v>12060</v>
      </c>
      <c r="L9" s="191">
        <f t="shared" si="0"/>
        <v>-37438.877775472094</v>
      </c>
      <c r="M9" s="191">
        <f t="shared" si="0"/>
        <v>384</v>
      </c>
      <c r="N9" s="191">
        <f t="shared" si="0"/>
        <v>1748</v>
      </c>
      <c r="O9" s="191">
        <f t="shared" si="0"/>
        <v>46744.058518364807</v>
      </c>
      <c r="P9" s="191">
        <f t="shared" si="0"/>
        <v>4109278.5443037972</v>
      </c>
      <c r="Q9" s="191">
        <f t="shared" si="0"/>
        <v>1097784.0116320814</v>
      </c>
      <c r="R9" s="191">
        <f t="shared" si="0"/>
        <v>114595</v>
      </c>
      <c r="S9" s="191">
        <f t="shared" si="0"/>
        <v>160520</v>
      </c>
      <c r="T9" s="191">
        <f t="shared" si="0"/>
        <v>1754394.6798219548</v>
      </c>
      <c r="U9" s="191">
        <f t="shared" si="0"/>
        <v>329085</v>
      </c>
      <c r="V9" s="191">
        <f t="shared" si="0"/>
        <v>85349</v>
      </c>
      <c r="W9" s="191">
        <f t="shared" si="0"/>
        <v>-5471.5545389084873</v>
      </c>
      <c r="X9" s="191">
        <f t="shared" si="0"/>
        <v>0</v>
      </c>
      <c r="Y9" s="191">
        <f t="shared" si="0"/>
        <v>1865309.9497661339</v>
      </c>
      <c r="Z9" s="191">
        <f t="shared" si="0"/>
        <v>827665.0718182195</v>
      </c>
      <c r="AA9" s="191">
        <f t="shared" si="0"/>
        <v>71153</v>
      </c>
      <c r="AB9" s="191">
        <f t="shared" si="0"/>
        <v>194552</v>
      </c>
      <c r="AC9" s="191">
        <f t="shared" si="0"/>
        <v>104149</v>
      </c>
      <c r="AD9" s="191">
        <f t="shared" si="0"/>
        <v>92051</v>
      </c>
      <c r="AE9" s="191">
        <f t="shared" si="0"/>
        <v>21834</v>
      </c>
      <c r="AF9" s="191">
        <f t="shared" si="0"/>
        <v>115</v>
      </c>
      <c r="AG9" s="191">
        <f t="shared" si="0"/>
        <v>0</v>
      </c>
      <c r="AH9" s="191">
        <f t="shared" si="0"/>
        <v>0</v>
      </c>
      <c r="AI9" s="191">
        <f t="shared" si="0"/>
        <v>0</v>
      </c>
      <c r="AJ9" s="191">
        <f t="shared" si="0"/>
        <v>0</v>
      </c>
      <c r="AK9" s="191">
        <f t="shared" si="0"/>
        <v>0</v>
      </c>
      <c r="AL9" s="191">
        <f t="shared" si="0"/>
        <v>372061.30315418134</v>
      </c>
      <c r="AM9" s="191">
        <f t="shared" si="0"/>
        <v>271939.85517742269</v>
      </c>
      <c r="AN9" s="191">
        <f t="shared" si="0"/>
        <v>518184.72566922603</v>
      </c>
      <c r="AO9" s="191">
        <f t="shared" ref="AO9:BT9" si="1">SUM(AO11:AO67)</f>
        <v>13099</v>
      </c>
      <c r="AP9" s="191">
        <f t="shared" si="1"/>
        <v>23596</v>
      </c>
      <c r="AQ9" s="191">
        <f t="shared" si="1"/>
        <v>569</v>
      </c>
      <c r="AR9" s="191">
        <f t="shared" si="1"/>
        <v>2846</v>
      </c>
      <c r="AS9" s="191">
        <f t="shared" si="1"/>
        <v>1873</v>
      </c>
      <c r="AT9" s="191">
        <f t="shared" si="1"/>
        <v>1179</v>
      </c>
      <c r="AU9" s="191">
        <f t="shared" si="1"/>
        <v>709436.75949792075</v>
      </c>
      <c r="AV9" s="191">
        <f t="shared" si="1"/>
        <v>10502</v>
      </c>
      <c r="AW9" s="191">
        <f t="shared" si="1"/>
        <v>8313</v>
      </c>
      <c r="AX9" s="191">
        <f t="shared" si="1"/>
        <v>2600</v>
      </c>
      <c r="AY9" s="191">
        <f t="shared" si="1"/>
        <v>1132</v>
      </c>
      <c r="AZ9" s="191">
        <f t="shared" si="1"/>
        <v>1440</v>
      </c>
      <c r="BA9" s="191">
        <f t="shared" si="1"/>
        <v>0</v>
      </c>
      <c r="BB9" s="191">
        <f t="shared" si="1"/>
        <v>4404</v>
      </c>
      <c r="BC9" s="191">
        <f t="shared" si="1"/>
        <v>83157.09291014733</v>
      </c>
      <c r="BD9" s="191">
        <f t="shared" si="1"/>
        <v>69706</v>
      </c>
      <c r="BE9" s="191">
        <f t="shared" si="1"/>
        <v>36615</v>
      </c>
      <c r="BF9" s="191">
        <f t="shared" si="1"/>
        <v>334557.10873625235</v>
      </c>
      <c r="BG9" s="191">
        <f t="shared" si="1"/>
        <v>14043</v>
      </c>
      <c r="BH9" s="191">
        <f t="shared" si="1"/>
        <v>16737</v>
      </c>
      <c r="BI9" s="191">
        <f t="shared" si="1"/>
        <v>795547.5216849969</v>
      </c>
      <c r="BJ9" s="191">
        <f t="shared" si="1"/>
        <v>0</v>
      </c>
      <c r="BK9" s="191">
        <f t="shared" si="1"/>
        <v>0</v>
      </c>
      <c r="BL9" s="191">
        <f t="shared" si="1"/>
        <v>7998</v>
      </c>
      <c r="BM9" s="191">
        <f t="shared" si="1"/>
        <v>3101</v>
      </c>
      <c r="BN9" s="191">
        <f t="shared" si="1"/>
        <v>98034.521802241128</v>
      </c>
      <c r="BO9" s="191">
        <f t="shared" si="1"/>
        <v>5394</v>
      </c>
      <c r="BP9" s="191">
        <f t="shared" si="1"/>
        <v>-1489.8719914920111</v>
      </c>
      <c r="BQ9" s="191">
        <f t="shared" si="1"/>
        <v>694</v>
      </c>
      <c r="BR9" s="191">
        <f t="shared" si="1"/>
        <v>894</v>
      </c>
      <c r="BS9" s="191">
        <f t="shared" si="1"/>
        <v>802</v>
      </c>
      <c r="BT9" s="191">
        <f t="shared" si="1"/>
        <v>-1511.3244548661546</v>
      </c>
      <c r="BU9" s="191">
        <f t="shared" ref="BU9:CZ9" si="2">SUM(BU11:BU67)</f>
        <v>415</v>
      </c>
      <c r="BV9" s="191">
        <f t="shared" si="2"/>
        <v>4391.1863457148784</v>
      </c>
      <c r="BW9" s="191">
        <f t="shared" si="2"/>
        <v>826055.56989416899</v>
      </c>
      <c r="BX9" s="191">
        <f t="shared" si="2"/>
        <v>132459</v>
      </c>
      <c r="BY9" s="191">
        <f t="shared" si="2"/>
        <v>120994</v>
      </c>
      <c r="BZ9" s="191">
        <f t="shared" si="2"/>
        <v>47529</v>
      </c>
      <c r="CA9" s="191">
        <f t="shared" si="2"/>
        <v>59226.696410043573</v>
      </c>
      <c r="CB9" s="191">
        <f t="shared" si="2"/>
        <v>2109</v>
      </c>
      <c r="CC9" s="191">
        <f t="shared" si="2"/>
        <v>1606</v>
      </c>
      <c r="CD9" s="191">
        <f t="shared" si="2"/>
        <v>482</v>
      </c>
      <c r="CE9" s="191">
        <f t="shared" si="2"/>
        <v>-2386.2376011620668</v>
      </c>
      <c r="CF9" s="191">
        <f t="shared" si="2"/>
        <v>307155.38783274539</v>
      </c>
      <c r="CG9" s="191">
        <f t="shared" si="2"/>
        <v>78919</v>
      </c>
      <c r="CH9" s="191">
        <f t="shared" si="2"/>
        <v>47924</v>
      </c>
      <c r="CI9" s="191">
        <f t="shared" si="2"/>
        <v>68832</v>
      </c>
      <c r="CJ9" s="191">
        <f t="shared" si="2"/>
        <v>16086.471617347997</v>
      </c>
      <c r="CK9" s="191">
        <f t="shared" si="2"/>
        <v>8183</v>
      </c>
      <c r="CL9" s="191">
        <f t="shared" si="2"/>
        <v>17684</v>
      </c>
      <c r="CM9" s="191">
        <f t="shared" si="2"/>
        <v>265870.48619941896</v>
      </c>
      <c r="CN9" s="191">
        <f t="shared" si="2"/>
        <v>1979</v>
      </c>
      <c r="CO9" s="191">
        <f t="shared" si="2"/>
        <v>265881.59582195478</v>
      </c>
      <c r="CP9" s="191">
        <f t="shared" si="2"/>
        <v>48567.249844366052</v>
      </c>
      <c r="CQ9" s="191">
        <f t="shared" si="2"/>
        <v>-3010.4324548661548</v>
      </c>
      <c r="CR9" s="191">
        <f t="shared" si="2"/>
        <v>-31837.507989209378</v>
      </c>
      <c r="CS9" s="191">
        <f t="shared" si="2"/>
        <v>-5730.8584768624205</v>
      </c>
      <c r="CT9" s="191">
        <f t="shared" si="2"/>
        <v>0</v>
      </c>
      <c r="CU9" s="191">
        <f t="shared" si="2"/>
        <v>0</v>
      </c>
      <c r="CV9" s="191">
        <f t="shared" si="2"/>
        <v>477735.33438846236</v>
      </c>
      <c r="CW9" s="191">
        <f t="shared" si="2"/>
        <v>98999</v>
      </c>
      <c r="CX9" s="191">
        <f t="shared" si="2"/>
        <v>62400</v>
      </c>
      <c r="CY9" s="191">
        <f t="shared" si="2"/>
        <v>0</v>
      </c>
      <c r="CZ9" s="191">
        <f t="shared" si="2"/>
        <v>71426</v>
      </c>
      <c r="DA9" s="191">
        <f t="shared" ref="DA9:EF9" si="3">SUM(DA11:DA67)</f>
        <v>3509.3510000000001</v>
      </c>
      <c r="DB9" s="191">
        <f t="shared" si="3"/>
        <v>0</v>
      </c>
      <c r="DC9" s="191">
        <f t="shared" si="3"/>
        <v>0</v>
      </c>
      <c r="DD9" s="191">
        <f t="shared" si="3"/>
        <v>115469.07636439096</v>
      </c>
      <c r="DE9" s="191">
        <f t="shared" si="3"/>
        <v>0</v>
      </c>
      <c r="DF9" s="191">
        <f t="shared" si="3"/>
        <v>5320</v>
      </c>
      <c r="DG9" s="191">
        <f t="shared" si="3"/>
        <v>931</v>
      </c>
      <c r="DH9" s="191">
        <f t="shared" si="3"/>
        <v>13034.60344469807</v>
      </c>
      <c r="DI9" s="191">
        <f t="shared" si="3"/>
        <v>0</v>
      </c>
      <c r="DJ9" s="191">
        <f t="shared" si="3"/>
        <v>-445.59943349242582</v>
      </c>
      <c r="DK9" s="191">
        <f t="shared" si="3"/>
        <v>-1613.1792903091928</v>
      </c>
      <c r="DL9" s="191">
        <f t="shared" si="3"/>
        <v>0</v>
      </c>
      <c r="DM9" s="191">
        <f t="shared" si="3"/>
        <v>0</v>
      </c>
      <c r="DN9" s="191">
        <f t="shared" si="3"/>
        <v>12612.5938991492</v>
      </c>
      <c r="DO9" s="191">
        <f t="shared" si="3"/>
        <v>1189.4065158746628</v>
      </c>
      <c r="DP9" s="191">
        <f t="shared" si="3"/>
        <v>0</v>
      </c>
      <c r="DQ9" s="191">
        <f t="shared" si="3"/>
        <v>0</v>
      </c>
      <c r="DR9" s="191">
        <f t="shared" si="3"/>
        <v>128317.82770367296</v>
      </c>
      <c r="DS9" s="191">
        <f t="shared" si="3"/>
        <v>9715</v>
      </c>
      <c r="DT9" s="191">
        <f t="shared" si="3"/>
        <v>7625</v>
      </c>
      <c r="DU9" s="191">
        <f t="shared" si="3"/>
        <v>5772</v>
      </c>
      <c r="DV9" s="191">
        <f t="shared" si="3"/>
        <v>5071</v>
      </c>
      <c r="DW9" s="191">
        <f t="shared" si="3"/>
        <v>1271</v>
      </c>
      <c r="DX9" s="191">
        <f t="shared" si="3"/>
        <v>2686</v>
      </c>
      <c r="DY9" s="191">
        <f t="shared" si="3"/>
        <v>1398</v>
      </c>
      <c r="DZ9" s="191">
        <f t="shared" si="3"/>
        <v>32511.878269350491</v>
      </c>
      <c r="EA9" s="191">
        <f t="shared" si="3"/>
        <v>8814</v>
      </c>
      <c r="EB9" s="191">
        <f t="shared" si="3"/>
        <v>-31332.881303174916</v>
      </c>
      <c r="EC9" s="191">
        <f t="shared" si="3"/>
        <v>0</v>
      </c>
      <c r="ED9" s="191">
        <f t="shared" si="3"/>
        <v>0</v>
      </c>
      <c r="EE9" s="191">
        <f t="shared" si="3"/>
        <v>56313.317307740195</v>
      </c>
      <c r="EF9" s="191">
        <f t="shared" si="3"/>
        <v>11689</v>
      </c>
      <c r="EG9" s="191">
        <f t="shared" ref="EG9:GR9" si="4">SUM(EG11:EG67)</f>
        <v>0</v>
      </c>
      <c r="EH9" s="191">
        <f t="shared" si="4"/>
        <v>40532.962232828388</v>
      </c>
      <c r="EI9" s="191">
        <f t="shared" si="4"/>
        <v>5508</v>
      </c>
      <c r="EJ9" s="191">
        <f t="shared" si="4"/>
        <v>2232</v>
      </c>
      <c r="EK9" s="191">
        <f t="shared" si="4"/>
        <v>11879.10188835858</v>
      </c>
      <c r="EL9" s="191">
        <f t="shared" si="4"/>
        <v>-5277.4708445735632</v>
      </c>
      <c r="EM9" s="191">
        <f t="shared" si="4"/>
        <v>0</v>
      </c>
      <c r="EN9" s="191">
        <f t="shared" si="4"/>
        <v>0</v>
      </c>
      <c r="EO9" s="191">
        <f t="shared" si="4"/>
        <v>0</v>
      </c>
      <c r="EP9" s="191">
        <f t="shared" si="4"/>
        <v>1211.2185100643287</v>
      </c>
      <c r="EQ9" s="191">
        <f t="shared" si="4"/>
        <v>-4869.9862633326411</v>
      </c>
      <c r="ER9" s="191">
        <f t="shared" si="4"/>
        <v>0</v>
      </c>
      <c r="ES9" s="191">
        <f t="shared" si="4"/>
        <v>-4629.6090317493254</v>
      </c>
      <c r="ET9" s="191">
        <f t="shared" si="4"/>
        <v>0</v>
      </c>
      <c r="EU9" s="191">
        <f t="shared" si="4"/>
        <v>0</v>
      </c>
      <c r="EV9" s="191">
        <f t="shared" si="4"/>
        <v>735</v>
      </c>
      <c r="EW9" s="191">
        <f t="shared" si="4"/>
        <v>-5007.3959327661341</v>
      </c>
      <c r="EX9" s="191">
        <f t="shared" si="4"/>
        <v>7485.7515515667146</v>
      </c>
      <c r="EY9" s="191">
        <f t="shared" si="4"/>
        <v>699</v>
      </c>
      <c r="EZ9" s="191">
        <f t="shared" si="4"/>
        <v>679</v>
      </c>
      <c r="FA9" s="191">
        <f t="shared" si="4"/>
        <v>2403.7314795600751</v>
      </c>
      <c r="FB9" s="191">
        <f t="shared" si="4"/>
        <v>0</v>
      </c>
      <c r="FC9" s="191">
        <f t="shared" si="4"/>
        <v>0</v>
      </c>
      <c r="FD9" s="191">
        <f t="shared" si="4"/>
        <v>3908.6202531645567</v>
      </c>
      <c r="FE9" s="191">
        <f t="shared" si="4"/>
        <v>0</v>
      </c>
      <c r="FF9" s="191">
        <f t="shared" si="4"/>
        <v>-562.60365221000166</v>
      </c>
      <c r="FG9" s="191">
        <f t="shared" si="4"/>
        <v>106248.95056692261</v>
      </c>
      <c r="FH9" s="191">
        <f t="shared" si="4"/>
        <v>27234</v>
      </c>
      <c r="FI9" s="191">
        <f t="shared" si="4"/>
        <v>20993</v>
      </c>
      <c r="FJ9" s="191">
        <f t="shared" si="4"/>
        <v>43324</v>
      </c>
      <c r="FK9" s="191">
        <f t="shared" si="4"/>
        <v>12082</v>
      </c>
      <c r="FL9" s="191">
        <f t="shared" si="4"/>
        <v>1612335.8510064329</v>
      </c>
      <c r="FM9" s="191">
        <f t="shared" si="4"/>
        <v>-71.48786055198174</v>
      </c>
      <c r="FN9" s="191">
        <f t="shared" si="4"/>
        <v>66053.205969080722</v>
      </c>
      <c r="FO9" s="191">
        <f t="shared" si="4"/>
        <v>684.40423324341145</v>
      </c>
      <c r="FP9" s="191">
        <f t="shared" si="4"/>
        <v>-3064.4324548661548</v>
      </c>
      <c r="FQ9" s="191">
        <f t="shared" si="4"/>
        <v>3377</v>
      </c>
      <c r="FR9" s="191">
        <f t="shared" si="4"/>
        <v>29217.118281801202</v>
      </c>
      <c r="FS9" s="191">
        <f t="shared" si="4"/>
        <v>0</v>
      </c>
      <c r="FT9" s="191">
        <f t="shared" si="4"/>
        <v>115018.01282050216</v>
      </c>
      <c r="FU9" s="191">
        <f t="shared" si="4"/>
        <v>422205.10600000003</v>
      </c>
      <c r="FV9" s="191">
        <f t="shared" si="4"/>
        <v>13290</v>
      </c>
      <c r="FW9" s="191">
        <f t="shared" si="4"/>
        <v>4800</v>
      </c>
      <c r="FX9" s="191">
        <f t="shared" si="4"/>
        <v>38775</v>
      </c>
      <c r="FY9" s="191">
        <f t="shared" si="4"/>
        <v>-5936.6847893753893</v>
      </c>
      <c r="FZ9" s="191">
        <f t="shared" si="4"/>
        <v>1761</v>
      </c>
      <c r="GA9" s="192"/>
      <c r="GB9" s="191">
        <f t="shared" si="4"/>
        <v>492508.70838107396</v>
      </c>
      <c r="GC9" s="191">
        <f t="shared" si="4"/>
        <v>30956.448632301974</v>
      </c>
      <c r="GD9" s="191">
        <f t="shared" si="4"/>
        <v>68308.939826024551</v>
      </c>
      <c r="GE9" s="191">
        <f t="shared" si="4"/>
        <v>47545.481572826335</v>
      </c>
      <c r="GF9" s="191">
        <f t="shared" si="4"/>
        <v>7544.2003789512828</v>
      </c>
      <c r="GG9" s="191">
        <f t="shared" si="4"/>
        <v>17230.545826043141</v>
      </c>
      <c r="GH9" s="191">
        <f t="shared" si="4"/>
        <v>288338.63021301007</v>
      </c>
      <c r="GI9" s="191">
        <f t="shared" si="4"/>
        <v>21402.792176530311</v>
      </c>
      <c r="GJ9" s="191">
        <f t="shared" si="4"/>
        <v>21506.169492844925</v>
      </c>
      <c r="GK9" s="191">
        <f t="shared" si="4"/>
        <v>23751.618231275566</v>
      </c>
      <c r="GL9" s="191">
        <f t="shared" si="4"/>
        <v>43270.407181465227</v>
      </c>
      <c r="GM9" s="191">
        <f t="shared" si="4"/>
        <v>217808.45326016736</v>
      </c>
      <c r="GN9" s="191">
        <f t="shared" si="4"/>
        <v>32522.218899401269</v>
      </c>
      <c r="GO9" s="191">
        <f t="shared" si="4"/>
        <v>11872.488792484939</v>
      </c>
      <c r="GP9" s="191">
        <f t="shared" si="4"/>
        <v>18203.53808486426</v>
      </c>
      <c r="GQ9" s="191">
        <f t="shared" si="4"/>
        <v>474554.92899412423</v>
      </c>
      <c r="GR9" s="191">
        <f t="shared" si="4"/>
        <v>422464.30845821125</v>
      </c>
      <c r="GS9" s="191">
        <f t="shared" ref="GS9:JD9" si="5">SUM(GS11:GS67)</f>
        <v>23145.289775782818</v>
      </c>
      <c r="GT9" s="191">
        <f t="shared" si="5"/>
        <v>121082.52832731126</v>
      </c>
      <c r="GU9" s="191">
        <f t="shared" si="5"/>
        <v>34292.71189421718</v>
      </c>
      <c r="GV9" s="191">
        <f t="shared" si="5"/>
        <v>19996.492677463742</v>
      </c>
      <c r="GW9" s="191">
        <f t="shared" si="5"/>
        <v>17618.751321744145</v>
      </c>
      <c r="GX9" s="191">
        <f t="shared" si="5"/>
        <v>12183.707838337672</v>
      </c>
      <c r="GY9" s="191">
        <f t="shared" si="5"/>
        <v>24717.501310267759</v>
      </c>
      <c r="GZ9" s="191">
        <f t="shared" si="5"/>
        <v>24326.137221182591</v>
      </c>
      <c r="HA9" s="191">
        <f t="shared" si="5"/>
        <v>11085.138870308667</v>
      </c>
      <c r="HB9" s="191">
        <f t="shared" si="5"/>
        <v>27642.956267909998</v>
      </c>
      <c r="HC9" s="191">
        <f t="shared" si="5"/>
        <v>4992.5331907460031</v>
      </c>
      <c r="HD9" s="191">
        <f t="shared" si="5"/>
        <v>6337.5874941688362</v>
      </c>
      <c r="HE9" s="191">
        <f t="shared" si="5"/>
        <v>127996.25998957233</v>
      </c>
      <c r="HF9" s="191">
        <f t="shared" si="5"/>
        <v>35070.245385433249</v>
      </c>
      <c r="HG9" s="191">
        <f t="shared" si="5"/>
        <v>606045.55339657853</v>
      </c>
      <c r="HH9" s="191">
        <f t="shared" si="5"/>
        <v>12472.699848419486</v>
      </c>
      <c r="HI9" s="191">
        <f t="shared" si="5"/>
        <v>27255.354285563408</v>
      </c>
      <c r="HJ9" s="191">
        <f t="shared" si="5"/>
        <v>98496.651185600582</v>
      </c>
      <c r="HK9" s="191">
        <f t="shared" si="5"/>
        <v>0</v>
      </c>
      <c r="HL9" s="191">
        <f t="shared" si="5"/>
        <v>55972.244470509489</v>
      </c>
      <c r="HM9" s="191">
        <f t="shared" si="5"/>
        <v>23242.973988291556</v>
      </c>
      <c r="HN9" s="191">
        <f t="shared" si="5"/>
        <v>3782.0096673856451</v>
      </c>
      <c r="HO9" s="191">
        <f t="shared" si="5"/>
        <v>14645.174967872816</v>
      </c>
      <c r="HP9" s="191">
        <f t="shared" si="5"/>
        <v>0</v>
      </c>
      <c r="HQ9" s="191">
        <f t="shared" si="5"/>
        <v>4562.0853767088138</v>
      </c>
      <c r="HR9" s="191">
        <f t="shared" si="5"/>
        <v>9274.0809241353654</v>
      </c>
      <c r="HS9" s="191">
        <f t="shared" si="5"/>
        <v>10986.900551260693</v>
      </c>
      <c r="HT9" s="191">
        <f t="shared" si="5"/>
        <v>0</v>
      </c>
      <c r="HU9" s="191">
        <f t="shared" si="5"/>
        <v>4279.56149</v>
      </c>
      <c r="HV9" s="191">
        <f t="shared" si="5"/>
        <v>3580.9314770546671</v>
      </c>
      <c r="HW9" s="191">
        <f t="shared" si="5"/>
        <v>371324.89943928423</v>
      </c>
      <c r="HX9" s="191">
        <f t="shared" si="5"/>
        <v>5695.9572384380817</v>
      </c>
      <c r="HY9" s="191">
        <f t="shared" si="5"/>
        <v>3256.7032623280029</v>
      </c>
      <c r="HZ9" s="191">
        <f t="shared" si="5"/>
        <v>0</v>
      </c>
      <c r="IA9" s="191">
        <f t="shared" si="5"/>
        <v>10651.291406173299</v>
      </c>
      <c r="IB9" s="191">
        <f t="shared" si="5"/>
        <v>2732.8673806619563</v>
      </c>
      <c r="IC9" s="191">
        <f t="shared" si="5"/>
        <v>4016.6242702119744</v>
      </c>
      <c r="ID9" s="191">
        <f t="shared" si="5"/>
        <v>21244.577710903683</v>
      </c>
      <c r="IE9" s="191">
        <f t="shared" si="5"/>
        <v>5135.6245093157313</v>
      </c>
      <c r="IF9" s="191">
        <f t="shared" si="5"/>
        <v>28663.778919743396</v>
      </c>
      <c r="IG9" s="191">
        <f t="shared" si="5"/>
        <v>0</v>
      </c>
      <c r="IH9" s="191">
        <f t="shared" si="5"/>
        <v>55110.181008943851</v>
      </c>
      <c r="II9" s="191">
        <f t="shared" si="5"/>
        <v>3520.9399467831909</v>
      </c>
      <c r="IJ9" s="191">
        <f t="shared" si="5"/>
        <v>5797.6298688174038</v>
      </c>
      <c r="IK9" s="191">
        <f t="shared" si="5"/>
        <v>19989.507247493493</v>
      </c>
      <c r="IL9" s="191">
        <f t="shared" si="5"/>
        <v>5775.5077245816292</v>
      </c>
      <c r="IM9" s="191">
        <f t="shared" si="5"/>
        <v>3436.093318705839</v>
      </c>
      <c r="IN9" s="191">
        <f t="shared" si="5"/>
        <v>30623.939984633696</v>
      </c>
      <c r="IO9" s="191">
        <f t="shared" si="5"/>
        <v>2595.8106159166982</v>
      </c>
      <c r="IP9" s="191">
        <f t="shared" si="5"/>
        <v>4915.8871513164759</v>
      </c>
      <c r="IQ9" s="191">
        <f t="shared" si="5"/>
        <v>8754.1998910375605</v>
      </c>
      <c r="IR9" s="191">
        <f t="shared" si="5"/>
        <v>2946.1414011491261</v>
      </c>
      <c r="IS9" s="191">
        <f t="shared" si="5"/>
        <v>18225.048807437706</v>
      </c>
      <c r="IT9" s="191">
        <f t="shared" si="5"/>
        <v>13381.618974291559</v>
      </c>
      <c r="IU9" s="191">
        <f t="shared" si="5"/>
        <v>0</v>
      </c>
      <c r="IV9" s="191">
        <f t="shared" si="5"/>
        <v>0</v>
      </c>
      <c r="IW9" s="191">
        <f t="shared" si="5"/>
        <v>2286.9287527705469</v>
      </c>
      <c r="IX9" s="191">
        <f t="shared" si="5"/>
        <v>4516.5987673001118</v>
      </c>
      <c r="IY9" s="191">
        <f t="shared" si="5"/>
        <v>101973.77671149127</v>
      </c>
      <c r="IZ9" s="191">
        <f t="shared" si="5"/>
        <v>3850.6799361770177</v>
      </c>
      <c r="JA9" s="191">
        <f t="shared" si="5"/>
        <v>10195.095716671625</v>
      </c>
      <c r="JB9" s="191">
        <f t="shared" si="5"/>
        <v>0</v>
      </c>
      <c r="JC9" s="191">
        <f t="shared" si="5"/>
        <v>3142.5046156935664</v>
      </c>
      <c r="JD9" s="191">
        <f t="shared" si="5"/>
        <v>2364.6790076608404</v>
      </c>
      <c r="JE9" s="191">
        <f t="shared" ref="JE9:JV9" si="6">SUM(JE11:JE67)</f>
        <v>0</v>
      </c>
      <c r="JF9" s="191">
        <f t="shared" si="6"/>
        <v>2452.3852753432502</v>
      </c>
      <c r="JG9" s="191">
        <f t="shared" si="6"/>
        <v>0</v>
      </c>
      <c r="JH9" s="191">
        <f t="shared" si="6"/>
        <v>6535.2103668278178</v>
      </c>
      <c r="JI9" s="191">
        <f t="shared" si="6"/>
        <v>0</v>
      </c>
      <c r="JJ9" s="191">
        <f t="shared" si="6"/>
        <v>12150.451517738937</v>
      </c>
      <c r="JK9" s="191">
        <f t="shared" si="6"/>
        <v>5347.4017237218295</v>
      </c>
      <c r="JL9" s="191">
        <f t="shared" si="6"/>
        <v>7810.2300159501674</v>
      </c>
      <c r="JM9" s="191">
        <f t="shared" si="6"/>
        <v>3429.6699686872444</v>
      </c>
      <c r="JN9" s="191">
        <f t="shared" si="6"/>
        <v>4637.662163038528</v>
      </c>
      <c r="JO9" s="191">
        <f t="shared" si="6"/>
        <v>0</v>
      </c>
      <c r="JP9" s="191">
        <f t="shared" si="6"/>
        <v>0</v>
      </c>
      <c r="JQ9" s="191">
        <f t="shared" si="6"/>
        <v>12749.488826827816</v>
      </c>
      <c r="JR9" s="191">
        <f t="shared" si="6"/>
        <v>0</v>
      </c>
      <c r="JS9" s="191">
        <f t="shared" si="6"/>
        <v>35580.650219412426</v>
      </c>
      <c r="JT9" s="191">
        <f t="shared" si="6"/>
        <v>5873.1825354406856</v>
      </c>
      <c r="JU9" s="191">
        <f t="shared" si="6"/>
        <v>0</v>
      </c>
      <c r="JV9" s="191">
        <f t="shared" si="6"/>
        <v>2794.7277519784302</v>
      </c>
    </row>
    <row r="10" spans="2:282">
      <c r="B10" s="51" t="s">
        <v>43</v>
      </c>
      <c r="C10" s="52" t="s">
        <v>44</v>
      </c>
      <c r="D10" s="8"/>
      <c r="E10" s="46"/>
      <c r="F10" s="66"/>
      <c r="G10" s="68"/>
      <c r="H10" s="45">
        <f t="shared" ref="H10:H49" si="7">SUM(I10:FD10)</f>
        <v>0</v>
      </c>
      <c r="GA10" s="187"/>
    </row>
    <row r="11" spans="2:282">
      <c r="B11" s="53" t="s">
        <v>45</v>
      </c>
      <c r="C11" s="54" t="s">
        <v>46</v>
      </c>
      <c r="D11" s="7"/>
      <c r="E11" s="46"/>
      <c r="F11" s="66"/>
      <c r="G11" s="68"/>
      <c r="H11" s="45">
        <f t="shared" si="7"/>
        <v>0</v>
      </c>
      <c r="GA11" s="187"/>
    </row>
    <row r="12" spans="2:282">
      <c r="B12" s="49" t="s">
        <v>47</v>
      </c>
      <c r="C12" s="39" t="s">
        <v>48</v>
      </c>
      <c r="D12" s="34" t="s">
        <v>210</v>
      </c>
      <c r="E12" s="114" t="s">
        <v>653</v>
      </c>
      <c r="F12" s="115" t="s">
        <v>211</v>
      </c>
      <c r="G12" s="68">
        <v>8034236</v>
      </c>
      <c r="H12" s="125">
        <f>SUM(I12:JV12)</f>
        <v>8048312</v>
      </c>
      <c r="I12" s="111">
        <v>778730</v>
      </c>
      <c r="J12" s="111">
        <v>155095</v>
      </c>
      <c r="K12" s="111">
        <v>12060</v>
      </c>
      <c r="L12" s="111">
        <v>7912</v>
      </c>
      <c r="M12" s="111">
        <v>384</v>
      </c>
      <c r="N12" s="111">
        <v>1748</v>
      </c>
      <c r="O12" s="111">
        <v>4296</v>
      </c>
      <c r="P12" s="111">
        <v>969729</v>
      </c>
      <c r="Q12" s="111">
        <v>183198</v>
      </c>
      <c r="R12" s="111">
        <v>114595</v>
      </c>
      <c r="S12" s="111">
        <v>160520</v>
      </c>
      <c r="T12" s="111">
        <v>495401</v>
      </c>
      <c r="U12" s="111">
        <v>329085</v>
      </c>
      <c r="V12" s="111">
        <v>85349</v>
      </c>
      <c r="W12" s="111">
        <v>0</v>
      </c>
      <c r="X12" s="111">
        <v>0</v>
      </c>
      <c r="Y12" s="111">
        <v>1001737</v>
      </c>
      <c r="Z12" s="111">
        <v>34041</v>
      </c>
      <c r="AA12" s="111">
        <v>71153</v>
      </c>
      <c r="AB12" s="111">
        <v>194552</v>
      </c>
      <c r="AC12" s="111">
        <v>104149</v>
      </c>
      <c r="AD12" s="111">
        <v>92051</v>
      </c>
      <c r="AE12" s="111">
        <v>21834</v>
      </c>
      <c r="AF12" s="111">
        <v>0</v>
      </c>
      <c r="AG12" s="111">
        <v>0</v>
      </c>
      <c r="AH12" s="111">
        <v>0</v>
      </c>
      <c r="AI12" s="111">
        <v>0</v>
      </c>
      <c r="AJ12" s="111">
        <v>0</v>
      </c>
      <c r="AK12" s="111">
        <v>0</v>
      </c>
      <c r="AL12" s="111">
        <v>136661</v>
      </c>
      <c r="AM12" s="111">
        <v>73366</v>
      </c>
      <c r="AN12" s="111">
        <v>10715</v>
      </c>
      <c r="AO12" s="111">
        <v>13099</v>
      </c>
      <c r="AP12" s="111">
        <v>23596</v>
      </c>
      <c r="AQ12" s="111">
        <v>569</v>
      </c>
      <c r="AR12" s="111">
        <v>2846</v>
      </c>
      <c r="AS12" s="111">
        <v>1873</v>
      </c>
      <c r="AT12" s="111">
        <v>1179</v>
      </c>
      <c r="AU12" s="111">
        <v>52542</v>
      </c>
      <c r="AV12" s="111">
        <v>10502</v>
      </c>
      <c r="AW12" s="111">
        <v>8313</v>
      </c>
      <c r="AX12" s="111">
        <v>2600</v>
      </c>
      <c r="AY12" s="111">
        <v>1132</v>
      </c>
      <c r="AZ12" s="111">
        <v>1440</v>
      </c>
      <c r="BA12" s="111">
        <v>0</v>
      </c>
      <c r="BB12" s="111">
        <v>4404</v>
      </c>
      <c r="BC12" s="111">
        <v>183</v>
      </c>
      <c r="BD12" s="111">
        <v>69706</v>
      </c>
      <c r="BE12" s="111">
        <v>36615</v>
      </c>
      <c r="BF12" s="111">
        <v>0</v>
      </c>
      <c r="BG12" s="111">
        <v>14043</v>
      </c>
      <c r="BH12" s="111">
        <v>16737</v>
      </c>
      <c r="BI12" s="111">
        <v>90765</v>
      </c>
      <c r="BJ12" s="111">
        <v>0</v>
      </c>
      <c r="BK12" s="111">
        <v>0</v>
      </c>
      <c r="BL12" s="111">
        <v>7998</v>
      </c>
      <c r="BM12" s="111">
        <v>3101</v>
      </c>
      <c r="BN12" s="111">
        <v>6244</v>
      </c>
      <c r="BO12" s="111">
        <v>5394</v>
      </c>
      <c r="BP12" s="111">
        <v>0</v>
      </c>
      <c r="BQ12" s="111">
        <v>694</v>
      </c>
      <c r="BR12" s="111">
        <v>894</v>
      </c>
      <c r="BS12" s="111">
        <v>802</v>
      </c>
      <c r="BT12" s="111">
        <v>741</v>
      </c>
      <c r="BU12" s="111">
        <v>415</v>
      </c>
      <c r="BV12" s="111">
        <v>905</v>
      </c>
      <c r="BW12" s="111">
        <v>109171</v>
      </c>
      <c r="BX12" s="111">
        <v>132459</v>
      </c>
      <c r="BY12" s="190">
        <v>120994</v>
      </c>
      <c r="BZ12" s="190">
        <v>47529</v>
      </c>
      <c r="CA12" s="190">
        <v>1857</v>
      </c>
      <c r="CB12" s="190">
        <v>2109</v>
      </c>
      <c r="CC12" s="190">
        <v>1606</v>
      </c>
      <c r="CD12" s="190">
        <v>482</v>
      </c>
      <c r="CE12" s="190">
        <v>0</v>
      </c>
      <c r="CF12" s="190">
        <v>163739</v>
      </c>
      <c r="CG12" s="190">
        <v>78919</v>
      </c>
      <c r="CH12" s="190">
        <v>47924</v>
      </c>
      <c r="CI12" s="190">
        <v>68832</v>
      </c>
      <c r="CJ12" s="190">
        <v>13079</v>
      </c>
      <c r="CK12" s="190">
        <v>8183</v>
      </c>
      <c r="CL12" s="190">
        <v>17684</v>
      </c>
      <c r="CM12" s="190">
        <v>37596</v>
      </c>
      <c r="CN12" s="190">
        <v>1979</v>
      </c>
      <c r="CO12" s="190">
        <v>59146</v>
      </c>
      <c r="CP12" s="190">
        <v>4761</v>
      </c>
      <c r="CQ12" s="190">
        <v>55</v>
      </c>
      <c r="CR12" s="190">
        <v>304</v>
      </c>
      <c r="CS12" s="190">
        <v>0</v>
      </c>
      <c r="CT12" s="190">
        <v>0</v>
      </c>
      <c r="CU12" s="190">
        <v>0</v>
      </c>
      <c r="CV12" s="190">
        <v>85893</v>
      </c>
      <c r="CW12" s="190">
        <v>98999</v>
      </c>
      <c r="CX12" s="190">
        <v>62400</v>
      </c>
      <c r="CY12" s="190">
        <v>0</v>
      </c>
      <c r="CZ12" s="190">
        <v>71426</v>
      </c>
      <c r="DA12" s="190">
        <v>0</v>
      </c>
      <c r="DB12" s="190">
        <v>0</v>
      </c>
      <c r="DC12" s="190">
        <v>0</v>
      </c>
      <c r="DD12" s="190">
        <v>0</v>
      </c>
      <c r="DE12" s="190">
        <v>0</v>
      </c>
      <c r="DF12" s="190">
        <v>5320</v>
      </c>
      <c r="DG12" s="190">
        <v>931</v>
      </c>
      <c r="DH12" s="190">
        <v>0</v>
      </c>
      <c r="DI12" s="190">
        <v>0</v>
      </c>
      <c r="DJ12" s="190">
        <v>0</v>
      </c>
      <c r="DK12" s="190">
        <v>0</v>
      </c>
      <c r="DL12" s="190">
        <v>0</v>
      </c>
      <c r="DM12" s="190">
        <v>0</v>
      </c>
      <c r="DN12" s="190">
        <v>0</v>
      </c>
      <c r="DO12" s="190">
        <v>0</v>
      </c>
      <c r="DP12" s="190">
        <v>0</v>
      </c>
      <c r="DQ12" s="190">
        <v>0</v>
      </c>
      <c r="DR12" s="190">
        <v>15890</v>
      </c>
      <c r="DS12" s="190">
        <v>9715</v>
      </c>
      <c r="DT12" s="190">
        <v>7625</v>
      </c>
      <c r="DU12" s="190">
        <v>5772</v>
      </c>
      <c r="DV12" s="190">
        <v>5071</v>
      </c>
      <c r="DW12" s="190">
        <v>1271</v>
      </c>
      <c r="DX12" s="190">
        <v>2686</v>
      </c>
      <c r="DY12" s="190">
        <v>1398</v>
      </c>
      <c r="DZ12" s="190">
        <v>0</v>
      </c>
      <c r="EA12" s="190">
        <v>8814</v>
      </c>
      <c r="EB12" s="190">
        <v>0</v>
      </c>
      <c r="EC12" s="190">
        <v>0</v>
      </c>
      <c r="ED12" s="190">
        <v>0</v>
      </c>
      <c r="EE12" s="190">
        <v>14168</v>
      </c>
      <c r="EF12" s="190">
        <v>11689</v>
      </c>
      <c r="EG12" s="190">
        <v>0</v>
      </c>
      <c r="EH12" s="190">
        <v>16523</v>
      </c>
      <c r="EI12" s="190">
        <v>5508</v>
      </c>
      <c r="EJ12" s="190">
        <v>2232</v>
      </c>
      <c r="EK12" s="190">
        <v>11276</v>
      </c>
      <c r="EL12" s="190">
        <v>0</v>
      </c>
      <c r="EM12" s="190">
        <v>0</v>
      </c>
      <c r="EN12" s="190">
        <v>0</v>
      </c>
      <c r="EO12" s="190">
        <v>0</v>
      </c>
      <c r="EP12" s="190">
        <v>0</v>
      </c>
      <c r="EQ12" s="190">
        <v>0</v>
      </c>
      <c r="ER12" s="190">
        <v>0</v>
      </c>
      <c r="ES12" s="190">
        <v>0</v>
      </c>
      <c r="ET12" s="190">
        <v>0</v>
      </c>
      <c r="EU12" s="190">
        <v>0</v>
      </c>
      <c r="EV12" s="190">
        <v>0</v>
      </c>
      <c r="EW12" s="190">
        <v>0</v>
      </c>
      <c r="EX12" s="190">
        <v>0</v>
      </c>
      <c r="EY12" s="190">
        <v>699</v>
      </c>
      <c r="EZ12" s="190">
        <v>679</v>
      </c>
      <c r="FA12" s="190">
        <v>0</v>
      </c>
      <c r="FB12" s="190">
        <v>0</v>
      </c>
      <c r="FC12" s="190">
        <v>0</v>
      </c>
      <c r="FD12" s="190">
        <v>0</v>
      </c>
      <c r="FE12" s="112">
        <v>0</v>
      </c>
      <c r="FF12" s="112">
        <v>0</v>
      </c>
      <c r="FG12" s="112">
        <v>0</v>
      </c>
      <c r="FH12" s="112">
        <v>27234</v>
      </c>
      <c r="FI12" s="112">
        <v>20993</v>
      </c>
      <c r="FJ12" s="112">
        <v>12082</v>
      </c>
      <c r="FK12" s="112">
        <v>12082</v>
      </c>
      <c r="FL12" s="112">
        <v>944452</v>
      </c>
      <c r="FM12" s="112">
        <v>0</v>
      </c>
      <c r="FN12" s="112">
        <v>30777</v>
      </c>
      <c r="FO12" s="112">
        <v>2676</v>
      </c>
      <c r="FP12" s="112">
        <v>0</v>
      </c>
      <c r="FQ12" s="112">
        <v>1487</v>
      </c>
      <c r="FR12" s="112">
        <v>14154</v>
      </c>
      <c r="FS12" s="112">
        <v>0</v>
      </c>
      <c r="FT12" s="112">
        <v>52088</v>
      </c>
      <c r="FU12" s="112">
        <v>116088</v>
      </c>
      <c r="FV12" s="112">
        <v>13290</v>
      </c>
      <c r="FW12" s="112">
        <v>4800</v>
      </c>
      <c r="FX12" s="112">
        <v>14023</v>
      </c>
      <c r="FY12" s="112">
        <v>0</v>
      </c>
      <c r="FZ12" s="112">
        <v>0</v>
      </c>
      <c r="GA12" s="187"/>
      <c r="GB12" s="112">
        <v>0</v>
      </c>
      <c r="GC12" s="112">
        <v>0</v>
      </c>
      <c r="GD12" s="112">
        <v>0</v>
      </c>
      <c r="GE12" s="112">
        <v>0</v>
      </c>
      <c r="GF12" s="112">
        <v>0</v>
      </c>
      <c r="GG12" s="112">
        <v>0</v>
      </c>
      <c r="GH12" s="112">
        <v>0</v>
      </c>
      <c r="GI12" s="112">
        <v>0</v>
      </c>
      <c r="GJ12" s="112">
        <v>0</v>
      </c>
      <c r="GK12" s="112">
        <v>0</v>
      </c>
      <c r="GL12" s="112">
        <v>0</v>
      </c>
      <c r="GM12" s="112">
        <v>0</v>
      </c>
      <c r="GN12" s="112">
        <v>0</v>
      </c>
      <c r="GO12" s="112">
        <v>0</v>
      </c>
      <c r="GP12" s="112">
        <v>0</v>
      </c>
      <c r="GQ12" s="112">
        <v>0</v>
      </c>
      <c r="GR12" s="112">
        <v>0</v>
      </c>
      <c r="GS12" s="112">
        <v>0</v>
      </c>
      <c r="GT12" s="112">
        <v>0</v>
      </c>
      <c r="GU12" s="112">
        <v>0</v>
      </c>
      <c r="GV12" s="112">
        <v>0</v>
      </c>
      <c r="GW12" s="112">
        <v>0</v>
      </c>
      <c r="GX12" s="112">
        <v>0</v>
      </c>
      <c r="GY12" s="112">
        <v>0</v>
      </c>
      <c r="GZ12" s="112">
        <v>0</v>
      </c>
      <c r="HA12" s="112">
        <v>0</v>
      </c>
      <c r="HB12" s="112">
        <v>0</v>
      </c>
      <c r="HC12" s="112">
        <v>0</v>
      </c>
      <c r="HD12" s="112">
        <v>0</v>
      </c>
      <c r="HE12" s="112">
        <v>0</v>
      </c>
      <c r="HF12" s="112">
        <v>0</v>
      </c>
      <c r="HG12" s="112">
        <v>0</v>
      </c>
      <c r="HH12" s="112">
        <v>0</v>
      </c>
      <c r="HI12" s="112">
        <v>0</v>
      </c>
      <c r="HJ12" s="112">
        <v>0</v>
      </c>
      <c r="HK12" s="112">
        <v>0</v>
      </c>
      <c r="HL12" s="112">
        <v>0</v>
      </c>
      <c r="HM12" s="112">
        <v>0</v>
      </c>
      <c r="HN12" s="112">
        <v>0</v>
      </c>
      <c r="HO12" s="112">
        <v>0</v>
      </c>
      <c r="HP12" s="112">
        <v>0</v>
      </c>
      <c r="HQ12" s="112">
        <v>0</v>
      </c>
      <c r="HR12" s="112">
        <v>0</v>
      </c>
      <c r="HS12" s="112">
        <v>0</v>
      </c>
      <c r="HT12" s="112">
        <v>0</v>
      </c>
      <c r="HU12" s="112">
        <v>0</v>
      </c>
      <c r="HV12" s="112">
        <v>0</v>
      </c>
      <c r="HW12" s="112">
        <v>0</v>
      </c>
      <c r="HX12" s="112">
        <v>0</v>
      </c>
      <c r="HY12" s="112">
        <v>0</v>
      </c>
      <c r="HZ12" s="112">
        <v>0</v>
      </c>
      <c r="IA12" s="112">
        <v>0</v>
      </c>
      <c r="IB12" s="112">
        <v>0</v>
      </c>
      <c r="IC12" s="112">
        <v>0</v>
      </c>
      <c r="ID12" s="112">
        <v>0</v>
      </c>
      <c r="IE12" s="112">
        <v>0</v>
      </c>
      <c r="IF12" s="112">
        <v>0</v>
      </c>
      <c r="IG12" s="112">
        <v>0</v>
      </c>
      <c r="IH12" s="112">
        <v>0</v>
      </c>
      <c r="II12" s="112">
        <v>0</v>
      </c>
      <c r="IJ12" s="112">
        <v>0</v>
      </c>
      <c r="IK12" s="112">
        <v>0</v>
      </c>
      <c r="IL12" s="112">
        <v>0</v>
      </c>
      <c r="IM12" s="112">
        <v>0</v>
      </c>
      <c r="IN12" s="112">
        <v>0</v>
      </c>
      <c r="IO12" s="112">
        <v>0</v>
      </c>
      <c r="IP12" s="112">
        <v>0</v>
      </c>
      <c r="IQ12" s="112">
        <v>0</v>
      </c>
      <c r="IR12" s="112">
        <v>0</v>
      </c>
      <c r="IS12" s="112">
        <v>0</v>
      </c>
      <c r="IT12" s="112">
        <v>0</v>
      </c>
      <c r="IU12" s="112">
        <v>0</v>
      </c>
      <c r="IV12" s="112">
        <v>0</v>
      </c>
      <c r="IW12" s="112">
        <v>0</v>
      </c>
      <c r="IX12" s="112">
        <v>0</v>
      </c>
      <c r="IY12" s="112">
        <v>0</v>
      </c>
      <c r="IZ12" s="112">
        <v>0</v>
      </c>
      <c r="JA12" s="112">
        <v>0</v>
      </c>
      <c r="JB12" s="112">
        <v>0</v>
      </c>
      <c r="JC12" s="112">
        <v>0</v>
      </c>
      <c r="JD12" s="112">
        <v>0</v>
      </c>
      <c r="JE12" s="112">
        <v>0</v>
      </c>
      <c r="JF12" s="112">
        <v>0</v>
      </c>
      <c r="JG12" s="112">
        <v>0</v>
      </c>
      <c r="JH12" s="112">
        <v>0</v>
      </c>
      <c r="JI12" s="112">
        <v>0</v>
      </c>
      <c r="JJ12" s="112">
        <v>0</v>
      </c>
      <c r="JK12" s="112">
        <v>0</v>
      </c>
      <c r="JL12" s="112">
        <v>0</v>
      </c>
      <c r="JM12" s="112">
        <v>0</v>
      </c>
      <c r="JN12" s="112">
        <v>0</v>
      </c>
      <c r="JO12" s="112">
        <v>0</v>
      </c>
      <c r="JP12" s="112">
        <v>0</v>
      </c>
      <c r="JQ12" s="112">
        <v>0</v>
      </c>
      <c r="JR12" s="112">
        <v>0</v>
      </c>
      <c r="JS12" s="112">
        <v>0</v>
      </c>
      <c r="JT12" s="112">
        <v>0</v>
      </c>
      <c r="JU12" s="112">
        <v>0</v>
      </c>
      <c r="JV12" s="112">
        <v>0</v>
      </c>
    </row>
    <row r="13" spans="2:282">
      <c r="B13" s="49" t="s">
        <v>47</v>
      </c>
      <c r="C13" s="39" t="s">
        <v>48</v>
      </c>
      <c r="D13" s="34" t="s">
        <v>210</v>
      </c>
      <c r="E13" s="114" t="s">
        <v>655</v>
      </c>
      <c r="F13" s="115" t="s">
        <v>654</v>
      </c>
      <c r="G13" s="68">
        <v>1637195.2405790701</v>
      </c>
      <c r="H13" s="125">
        <f>SUM(I13:JV13)</f>
        <v>1602843.0705083562</v>
      </c>
      <c r="I13" s="111">
        <v>0</v>
      </c>
      <c r="J13" s="111">
        <v>0</v>
      </c>
      <c r="K13" s="111">
        <v>0</v>
      </c>
      <c r="L13" s="111">
        <v>0</v>
      </c>
      <c r="M13" s="111">
        <v>0</v>
      </c>
      <c r="N13" s="111">
        <v>0</v>
      </c>
      <c r="O13" s="111">
        <v>0</v>
      </c>
      <c r="P13" s="111">
        <v>0</v>
      </c>
      <c r="Q13" s="111">
        <v>0</v>
      </c>
      <c r="R13" s="111">
        <v>0</v>
      </c>
      <c r="S13" s="111">
        <v>0</v>
      </c>
      <c r="T13" s="111">
        <v>0</v>
      </c>
      <c r="U13" s="111">
        <v>0</v>
      </c>
      <c r="V13" s="111">
        <v>0</v>
      </c>
      <c r="W13" s="111">
        <v>0</v>
      </c>
      <c r="X13" s="111">
        <v>0</v>
      </c>
      <c r="Y13" s="111">
        <v>0</v>
      </c>
      <c r="Z13" s="111">
        <v>0</v>
      </c>
      <c r="AA13" s="111">
        <v>0</v>
      </c>
      <c r="AB13" s="111">
        <v>0</v>
      </c>
      <c r="AC13" s="111">
        <v>0</v>
      </c>
      <c r="AD13" s="111">
        <v>0</v>
      </c>
      <c r="AE13" s="111">
        <v>0</v>
      </c>
      <c r="AF13" s="111">
        <v>0</v>
      </c>
      <c r="AG13" s="111">
        <v>0</v>
      </c>
      <c r="AH13" s="111">
        <v>0</v>
      </c>
      <c r="AI13" s="111">
        <v>0</v>
      </c>
      <c r="AJ13" s="111">
        <v>0</v>
      </c>
      <c r="AK13" s="111">
        <v>0</v>
      </c>
      <c r="AL13" s="111">
        <v>0</v>
      </c>
      <c r="AM13" s="111">
        <v>0</v>
      </c>
      <c r="AN13" s="111">
        <v>0</v>
      </c>
      <c r="AO13" s="111">
        <v>0</v>
      </c>
      <c r="AP13" s="111">
        <v>0</v>
      </c>
      <c r="AQ13" s="111">
        <v>0</v>
      </c>
      <c r="AR13" s="111">
        <v>0</v>
      </c>
      <c r="AS13" s="111">
        <v>0</v>
      </c>
      <c r="AT13" s="111">
        <v>0</v>
      </c>
      <c r="AU13" s="111">
        <v>0</v>
      </c>
      <c r="AV13" s="111">
        <v>0</v>
      </c>
      <c r="AW13" s="111">
        <v>0</v>
      </c>
      <c r="AX13" s="111">
        <v>0</v>
      </c>
      <c r="AY13" s="111">
        <v>0</v>
      </c>
      <c r="AZ13" s="111">
        <v>0</v>
      </c>
      <c r="BA13" s="111">
        <v>0</v>
      </c>
      <c r="BB13" s="111">
        <v>0</v>
      </c>
      <c r="BC13" s="111">
        <v>0</v>
      </c>
      <c r="BD13" s="111">
        <v>0</v>
      </c>
      <c r="BE13" s="111">
        <v>0</v>
      </c>
      <c r="BF13" s="111">
        <v>0</v>
      </c>
      <c r="BG13" s="111">
        <v>0</v>
      </c>
      <c r="BH13" s="111">
        <v>0</v>
      </c>
      <c r="BI13" s="111">
        <v>0</v>
      </c>
      <c r="BJ13" s="111">
        <v>0</v>
      </c>
      <c r="BK13" s="111">
        <v>0</v>
      </c>
      <c r="BL13" s="111">
        <v>0</v>
      </c>
      <c r="BM13" s="111">
        <v>0</v>
      </c>
      <c r="BN13" s="111">
        <v>0</v>
      </c>
      <c r="BO13" s="111">
        <v>0</v>
      </c>
      <c r="BP13" s="111">
        <v>0</v>
      </c>
      <c r="BQ13" s="111">
        <v>0</v>
      </c>
      <c r="BR13" s="111">
        <v>0</v>
      </c>
      <c r="BS13" s="111">
        <v>0</v>
      </c>
      <c r="BT13" s="111">
        <v>0</v>
      </c>
      <c r="BU13" s="111">
        <v>0</v>
      </c>
      <c r="BV13" s="111">
        <v>0</v>
      </c>
      <c r="BW13" s="111">
        <v>0</v>
      </c>
      <c r="BX13" s="111">
        <v>0</v>
      </c>
      <c r="BY13" s="111">
        <v>0</v>
      </c>
      <c r="BZ13" s="111">
        <v>0</v>
      </c>
      <c r="CA13" s="111">
        <v>0</v>
      </c>
      <c r="CB13" s="111">
        <v>0</v>
      </c>
      <c r="CC13" s="111">
        <v>0</v>
      </c>
      <c r="CD13" s="111">
        <v>0</v>
      </c>
      <c r="CE13" s="111">
        <v>0</v>
      </c>
      <c r="CF13" s="111">
        <v>0</v>
      </c>
      <c r="CG13" s="111">
        <v>0</v>
      </c>
      <c r="CH13" s="111">
        <v>0</v>
      </c>
      <c r="CI13" s="111">
        <v>0</v>
      </c>
      <c r="CJ13" s="111">
        <v>0</v>
      </c>
      <c r="CK13" s="111">
        <v>0</v>
      </c>
      <c r="CL13" s="111">
        <v>0</v>
      </c>
      <c r="CM13" s="111">
        <v>0</v>
      </c>
      <c r="CN13" s="111">
        <v>0</v>
      </c>
      <c r="CO13" s="111">
        <v>0</v>
      </c>
      <c r="CP13" s="111">
        <v>0</v>
      </c>
      <c r="CQ13" s="111">
        <v>0</v>
      </c>
      <c r="CR13" s="111">
        <v>0</v>
      </c>
      <c r="CS13" s="111">
        <v>0</v>
      </c>
      <c r="CT13" s="111">
        <v>0</v>
      </c>
      <c r="CU13" s="111">
        <v>0</v>
      </c>
      <c r="CV13" s="111">
        <v>0</v>
      </c>
      <c r="CW13" s="111">
        <v>0</v>
      </c>
      <c r="CX13" s="111">
        <v>0</v>
      </c>
      <c r="CY13" s="111">
        <v>0</v>
      </c>
      <c r="CZ13" s="111">
        <v>0</v>
      </c>
      <c r="DA13" s="111">
        <v>0</v>
      </c>
      <c r="DB13" s="111">
        <v>0</v>
      </c>
      <c r="DC13" s="111">
        <v>0</v>
      </c>
      <c r="DD13" s="111">
        <v>0</v>
      </c>
      <c r="DE13" s="111">
        <v>0</v>
      </c>
      <c r="DF13" s="111">
        <v>0</v>
      </c>
      <c r="DG13" s="111">
        <v>0</v>
      </c>
      <c r="DH13" s="111">
        <v>0</v>
      </c>
      <c r="DI13" s="111">
        <v>0</v>
      </c>
      <c r="DJ13" s="111">
        <v>0</v>
      </c>
      <c r="DK13" s="111">
        <v>0</v>
      </c>
      <c r="DL13" s="111">
        <v>0</v>
      </c>
      <c r="DM13" s="111">
        <v>0</v>
      </c>
      <c r="DN13" s="111">
        <v>0</v>
      </c>
      <c r="DO13" s="111">
        <v>0</v>
      </c>
      <c r="DP13" s="111">
        <v>0</v>
      </c>
      <c r="DQ13" s="111">
        <v>0</v>
      </c>
      <c r="DR13" s="111">
        <v>0</v>
      </c>
      <c r="DS13" s="111">
        <v>0</v>
      </c>
      <c r="DT13" s="111">
        <v>0</v>
      </c>
      <c r="DU13" s="111">
        <v>0</v>
      </c>
      <c r="DV13" s="111">
        <v>0</v>
      </c>
      <c r="DW13" s="111">
        <v>0</v>
      </c>
      <c r="DX13" s="111">
        <v>0</v>
      </c>
      <c r="DY13" s="111">
        <v>0</v>
      </c>
      <c r="DZ13" s="111">
        <v>0</v>
      </c>
      <c r="EA13" s="111">
        <v>0</v>
      </c>
      <c r="EB13" s="111">
        <v>0</v>
      </c>
      <c r="EC13" s="111">
        <v>0</v>
      </c>
      <c r="ED13" s="111">
        <v>0</v>
      </c>
      <c r="EE13" s="111">
        <v>0</v>
      </c>
      <c r="EF13" s="111">
        <v>0</v>
      </c>
      <c r="EG13" s="111">
        <v>0</v>
      </c>
      <c r="EH13" s="111">
        <v>0</v>
      </c>
      <c r="EI13" s="111">
        <v>0</v>
      </c>
      <c r="EJ13" s="111">
        <v>0</v>
      </c>
      <c r="EK13" s="111">
        <v>0</v>
      </c>
      <c r="EL13" s="111">
        <v>0</v>
      </c>
      <c r="EM13" s="111">
        <v>0</v>
      </c>
      <c r="EN13" s="111">
        <v>0</v>
      </c>
      <c r="EO13" s="111">
        <v>0</v>
      </c>
      <c r="EP13" s="111">
        <v>0</v>
      </c>
      <c r="EQ13" s="111">
        <v>0</v>
      </c>
      <c r="ER13" s="111">
        <v>0</v>
      </c>
      <c r="ES13" s="111">
        <v>0</v>
      </c>
      <c r="ET13" s="111">
        <v>0</v>
      </c>
      <c r="EU13" s="111">
        <v>0</v>
      </c>
      <c r="EV13" s="111">
        <v>0</v>
      </c>
      <c r="EW13" s="111">
        <v>0</v>
      </c>
      <c r="EX13" s="111">
        <v>0</v>
      </c>
      <c r="EY13" s="111">
        <v>0</v>
      </c>
      <c r="EZ13" s="111">
        <v>0</v>
      </c>
      <c r="FA13" s="111">
        <v>0</v>
      </c>
      <c r="FB13" s="111">
        <v>0</v>
      </c>
      <c r="FC13" s="111">
        <v>0</v>
      </c>
      <c r="FD13" s="111">
        <v>0</v>
      </c>
      <c r="FE13" s="111">
        <v>0</v>
      </c>
      <c r="FF13" s="111">
        <v>0</v>
      </c>
      <c r="FG13" s="111">
        <v>0</v>
      </c>
      <c r="FH13" s="111">
        <v>0</v>
      </c>
      <c r="FI13" s="111">
        <v>0</v>
      </c>
      <c r="FJ13" s="111">
        <v>0</v>
      </c>
      <c r="FK13" s="111">
        <v>0</v>
      </c>
      <c r="FL13" s="111">
        <v>0</v>
      </c>
      <c r="FM13" s="111">
        <v>0</v>
      </c>
      <c r="FN13" s="111">
        <v>0</v>
      </c>
      <c r="FO13" s="111">
        <v>0</v>
      </c>
      <c r="FP13" s="111">
        <v>0</v>
      </c>
      <c r="FQ13" s="111">
        <v>0</v>
      </c>
      <c r="FR13" s="111">
        <v>0</v>
      </c>
      <c r="FS13" s="111">
        <v>0</v>
      </c>
      <c r="FT13" s="111">
        <v>0</v>
      </c>
      <c r="FU13" s="111">
        <v>0</v>
      </c>
      <c r="FV13" s="111">
        <v>0</v>
      </c>
      <c r="FW13" s="111">
        <v>0</v>
      </c>
      <c r="FX13" s="111">
        <v>0</v>
      </c>
      <c r="FY13" s="111">
        <v>0</v>
      </c>
      <c r="FZ13" s="111">
        <v>0</v>
      </c>
      <c r="GA13" s="187"/>
      <c r="GB13" s="112">
        <v>229849.09221999999</v>
      </c>
      <c r="GC13" s="112">
        <v>4014.6639637039793</v>
      </c>
      <c r="GD13" s="112">
        <v>0</v>
      </c>
      <c r="GE13" s="112">
        <v>1461.7610953514318</v>
      </c>
      <c r="GF13" s="112">
        <v>0</v>
      </c>
      <c r="GG13" s="112">
        <v>2026.3434530308666</v>
      </c>
      <c r="GH13" s="112">
        <v>147907.01765999998</v>
      </c>
      <c r="GI13" s="112">
        <v>1061.5281499999999</v>
      </c>
      <c r="GJ13" s="112">
        <v>2297.5263399330606</v>
      </c>
      <c r="GK13" s="112">
        <v>2052.6374900000001</v>
      </c>
      <c r="GL13" s="112">
        <v>3271.1104981033841</v>
      </c>
      <c r="GM13" s="112">
        <v>75061.936849999998</v>
      </c>
      <c r="GN13" s="112">
        <v>8694.5053192264786</v>
      </c>
      <c r="GO13" s="112">
        <v>3674.8851770732613</v>
      </c>
      <c r="GP13" s="112">
        <v>0</v>
      </c>
      <c r="GQ13" s="112">
        <v>44405.481921234663</v>
      </c>
      <c r="GR13" s="112">
        <v>207826.20428999999</v>
      </c>
      <c r="GS13" s="112">
        <v>5946.8606258088512</v>
      </c>
      <c r="GT13" s="112">
        <v>37838.964136307179</v>
      </c>
      <c r="GU13" s="112">
        <v>7052.243292971365</v>
      </c>
      <c r="GV13" s="112">
        <v>6790.9122429155823</v>
      </c>
      <c r="GW13" s="112">
        <v>2791.0793199999998</v>
      </c>
      <c r="GX13" s="112">
        <v>661.17623748605433</v>
      </c>
      <c r="GY13" s="112">
        <v>5337.1250762365189</v>
      </c>
      <c r="GZ13" s="112">
        <v>6111.2024014875415</v>
      </c>
      <c r="HA13" s="112">
        <v>0</v>
      </c>
      <c r="HB13" s="112">
        <v>2726.4326298995907</v>
      </c>
      <c r="HC13" s="112">
        <v>603.07398274451475</v>
      </c>
      <c r="HD13" s="112">
        <v>0</v>
      </c>
      <c r="HE13" s="112">
        <v>42644.918427709184</v>
      </c>
      <c r="HF13" s="112">
        <v>1337.553665600595</v>
      </c>
      <c r="HG13" s="112">
        <v>402427.35081234656</v>
      </c>
      <c r="HH13" s="112">
        <v>9591.6085791000369</v>
      </c>
      <c r="HI13" s="112">
        <v>7500</v>
      </c>
      <c r="HJ13" s="112">
        <v>76970.806319999989</v>
      </c>
      <c r="HK13" s="112">
        <v>0</v>
      </c>
      <c r="HL13" s="112">
        <v>29314.047999999999</v>
      </c>
      <c r="HM13" s="112">
        <v>4676.8617830420226</v>
      </c>
      <c r="HN13" s="112">
        <v>0</v>
      </c>
      <c r="HO13" s="112">
        <v>3167.6433712904427</v>
      </c>
      <c r="HP13" s="112">
        <v>0</v>
      </c>
      <c r="HQ13" s="112">
        <v>0</v>
      </c>
      <c r="HR13" s="112">
        <v>0</v>
      </c>
      <c r="HS13" s="112">
        <v>4608.681582223875</v>
      </c>
      <c r="HT13" s="112">
        <v>0</v>
      </c>
      <c r="HU13" s="112">
        <v>1483.76055</v>
      </c>
      <c r="HV13" s="112">
        <v>0</v>
      </c>
      <c r="HW13" s="112">
        <v>57442.862564596508</v>
      </c>
      <c r="HX13" s="112">
        <v>561.71903131275565</v>
      </c>
      <c r="HY13" s="112">
        <v>0</v>
      </c>
      <c r="HZ13" s="112">
        <v>0</v>
      </c>
      <c r="IA13" s="112">
        <v>2231.3067554481222</v>
      </c>
      <c r="IB13" s="112">
        <v>151.61459650427668</v>
      </c>
      <c r="IC13" s="112">
        <v>1156.7376888806248</v>
      </c>
      <c r="ID13" s="112">
        <v>6429.1245360357007</v>
      </c>
      <c r="IE13" s="112">
        <v>1704.2908452212716</v>
      </c>
      <c r="IF13" s="112">
        <v>17406.103721011528</v>
      </c>
      <c r="IG13" s="112">
        <v>0</v>
      </c>
      <c r="IH13" s="112">
        <v>36636.219850000001</v>
      </c>
      <c r="II13" s="112">
        <v>38.552197619933061</v>
      </c>
      <c r="IJ13" s="112">
        <v>0</v>
      </c>
      <c r="IK13" s="112">
        <v>8295.0553631089624</v>
      </c>
      <c r="IL13" s="112">
        <v>0</v>
      </c>
      <c r="IM13" s="112">
        <v>974.13444551878024</v>
      </c>
      <c r="IN13" s="112">
        <v>12150.801444849387</v>
      </c>
      <c r="IO13" s="112">
        <v>0</v>
      </c>
      <c r="IP13" s="112">
        <v>0</v>
      </c>
      <c r="IQ13" s="112">
        <v>1023.7404635180364</v>
      </c>
      <c r="IR13" s="112">
        <v>0</v>
      </c>
      <c r="IS13" s="112">
        <v>4685.7203957605052</v>
      </c>
      <c r="IT13" s="112">
        <v>1196.2046346597249</v>
      </c>
      <c r="IU13" s="112">
        <v>0</v>
      </c>
      <c r="IV13" s="112">
        <v>0</v>
      </c>
      <c r="IW13" s="112">
        <v>0</v>
      </c>
      <c r="IX13" s="112">
        <v>1032.1455373001115</v>
      </c>
      <c r="IY13" s="112">
        <v>28438.775626180734</v>
      </c>
      <c r="IZ13" s="112">
        <v>70.300423800669392</v>
      </c>
      <c r="JA13" s="112">
        <v>808.69383733730001</v>
      </c>
      <c r="JB13" s="112">
        <v>0</v>
      </c>
      <c r="JC13" s="112">
        <v>254.67342930457417</v>
      </c>
      <c r="JD13" s="112">
        <v>0</v>
      </c>
      <c r="JE13" s="112">
        <v>0</v>
      </c>
      <c r="JF13" s="112">
        <v>0</v>
      </c>
      <c r="JG13" s="112">
        <v>0</v>
      </c>
      <c r="JH13" s="112">
        <v>2833.2777428040163</v>
      </c>
      <c r="JI13" s="112">
        <v>0</v>
      </c>
      <c r="JJ13" s="112">
        <v>4388.2003963555226</v>
      </c>
      <c r="JK13" s="112">
        <v>0</v>
      </c>
      <c r="JL13" s="112">
        <v>2835.3506611379698</v>
      </c>
      <c r="JM13" s="112">
        <v>299.06480104127928</v>
      </c>
      <c r="JN13" s="112">
        <v>540.2701639271105</v>
      </c>
      <c r="JO13" s="112">
        <v>0</v>
      </c>
      <c r="JP13" s="112">
        <v>0</v>
      </c>
      <c r="JQ13" s="112">
        <v>6864.7621933804385</v>
      </c>
      <c r="JR13" s="112">
        <v>0</v>
      </c>
      <c r="JS13" s="112">
        <v>6913.0399535143179</v>
      </c>
      <c r="JT13" s="112">
        <v>2293.3297433990333</v>
      </c>
      <c r="JU13" s="112">
        <v>0</v>
      </c>
      <c r="JV13" s="112">
        <v>0</v>
      </c>
    </row>
    <row r="14" spans="2:282">
      <c r="B14" s="49" t="s">
        <v>49</v>
      </c>
      <c r="C14" s="39" t="s">
        <v>50</v>
      </c>
      <c r="D14" s="34" t="s">
        <v>192</v>
      </c>
      <c r="E14" s="46"/>
      <c r="F14" s="5"/>
      <c r="G14" s="68"/>
      <c r="H14" s="45">
        <f t="shared" si="7"/>
        <v>0</v>
      </c>
      <c r="GA14" s="187"/>
    </row>
    <row r="15" spans="2:282">
      <c r="B15" s="49" t="s">
        <v>51</v>
      </c>
      <c r="C15" s="39" t="s">
        <v>52</v>
      </c>
      <c r="D15" s="34" t="s">
        <v>192</v>
      </c>
      <c r="E15" s="46"/>
      <c r="F15" s="66"/>
      <c r="G15" s="68"/>
      <c r="H15" s="45">
        <f t="shared" si="7"/>
        <v>0</v>
      </c>
      <c r="GA15" s="187"/>
    </row>
    <row r="16" spans="2:282" s="110" customFormat="1" ht="15.75" customHeight="1">
      <c r="B16" s="113" t="s">
        <v>53</v>
      </c>
      <c r="C16" s="4" t="s">
        <v>372</v>
      </c>
      <c r="D16" s="34" t="s">
        <v>364</v>
      </c>
      <c r="E16" s="193" t="s">
        <v>657</v>
      </c>
      <c r="F16" s="115" t="s">
        <v>211</v>
      </c>
      <c r="G16" s="124">
        <v>-1601866.4660717994</v>
      </c>
      <c r="H16" s="125">
        <f>SUM(I16:JV16)</f>
        <v>-1601866.4660717994</v>
      </c>
      <c r="I16" s="127">
        <v>-257341.97966383066</v>
      </c>
      <c r="J16" s="127">
        <v>-28995.953517327249</v>
      </c>
      <c r="K16" s="127">
        <v>0</v>
      </c>
      <c r="L16" s="127">
        <v>-405.2708030711766</v>
      </c>
      <c r="M16" s="127">
        <v>0</v>
      </c>
      <c r="N16" s="127">
        <v>0</v>
      </c>
      <c r="O16" s="127">
        <v>-1677.9414816351941</v>
      </c>
      <c r="P16" s="127">
        <v>-138074.60053953101</v>
      </c>
      <c r="Q16" s="127">
        <v>-120559.86719236356</v>
      </c>
      <c r="R16" s="127">
        <v>0</v>
      </c>
      <c r="S16" s="127">
        <v>0</v>
      </c>
      <c r="T16" s="127">
        <v>-128423.53185308156</v>
      </c>
      <c r="U16" s="127">
        <v>0</v>
      </c>
      <c r="V16" s="127">
        <v>0</v>
      </c>
      <c r="W16" s="127">
        <v>-5407.4496783565055</v>
      </c>
      <c r="X16" s="127">
        <v>0</v>
      </c>
      <c r="Y16" s="127">
        <v>-211214.35982568996</v>
      </c>
      <c r="Z16" s="127">
        <v>-59661.859306910148</v>
      </c>
      <c r="AA16" s="127">
        <v>0</v>
      </c>
      <c r="AB16" s="127">
        <v>0</v>
      </c>
      <c r="AC16" s="127">
        <v>0</v>
      </c>
      <c r="AD16" s="127">
        <v>0</v>
      </c>
      <c r="AE16" s="127">
        <v>0</v>
      </c>
      <c r="AF16" s="127">
        <v>0</v>
      </c>
      <c r="AG16" s="127">
        <v>0</v>
      </c>
      <c r="AH16" s="127">
        <v>0</v>
      </c>
      <c r="AI16" s="127">
        <v>0</v>
      </c>
      <c r="AJ16" s="127">
        <v>0</v>
      </c>
      <c r="AK16" s="127">
        <v>0</v>
      </c>
      <c r="AL16" s="127">
        <v>-24833.782942519196</v>
      </c>
      <c r="AM16" s="127">
        <v>-20634.052708030711</v>
      </c>
      <c r="AN16" s="127">
        <v>-16616.310437850178</v>
      </c>
      <c r="AO16" s="127">
        <v>0</v>
      </c>
      <c r="AP16" s="127">
        <v>0</v>
      </c>
      <c r="AQ16" s="127">
        <v>0</v>
      </c>
      <c r="AR16" s="127">
        <v>0</v>
      </c>
      <c r="AS16" s="127">
        <v>0</v>
      </c>
      <c r="AT16" s="127">
        <v>0</v>
      </c>
      <c r="AU16" s="127">
        <v>-47635.297779622328</v>
      </c>
      <c r="AV16" s="127">
        <v>0</v>
      </c>
      <c r="AW16" s="127">
        <v>0</v>
      </c>
      <c r="AX16" s="127">
        <v>0</v>
      </c>
      <c r="AY16" s="127">
        <v>0</v>
      </c>
      <c r="AZ16" s="127">
        <v>0</v>
      </c>
      <c r="BA16" s="127">
        <v>0</v>
      </c>
      <c r="BB16" s="127">
        <v>0</v>
      </c>
      <c r="BC16" s="127">
        <v>-10074.081759701183</v>
      </c>
      <c r="BD16" s="127">
        <v>0</v>
      </c>
      <c r="BE16" s="127">
        <v>0</v>
      </c>
      <c r="BF16" s="127">
        <v>-13067.752645777131</v>
      </c>
      <c r="BG16" s="127">
        <v>0</v>
      </c>
      <c r="BH16" s="127">
        <v>0</v>
      </c>
      <c r="BI16" s="127">
        <v>-69362.315833160406</v>
      </c>
      <c r="BJ16" s="127">
        <v>0</v>
      </c>
      <c r="BK16" s="127">
        <v>0</v>
      </c>
      <c r="BL16" s="127">
        <v>0</v>
      </c>
      <c r="BM16" s="127">
        <v>0</v>
      </c>
      <c r="BN16" s="127">
        <v>-7609.2550321643494</v>
      </c>
      <c r="BO16" s="127">
        <v>0</v>
      </c>
      <c r="BP16" s="127">
        <v>-3517.7422701805353</v>
      </c>
      <c r="BQ16" s="127">
        <v>0</v>
      </c>
      <c r="BR16" s="127">
        <v>0</v>
      </c>
      <c r="BS16" s="127">
        <v>0</v>
      </c>
      <c r="BT16" s="127">
        <v>0</v>
      </c>
      <c r="BU16" s="127">
        <v>0</v>
      </c>
      <c r="BV16" s="127">
        <v>-541.8136542851214</v>
      </c>
      <c r="BW16" s="127">
        <v>-4208.9645154596392</v>
      </c>
      <c r="BX16" s="127">
        <v>0</v>
      </c>
      <c r="BY16" s="127">
        <v>0</v>
      </c>
      <c r="BZ16" s="127">
        <v>0</v>
      </c>
      <c r="CA16" s="127">
        <v>-19002.075119319361</v>
      </c>
      <c r="CB16" s="127">
        <v>0</v>
      </c>
      <c r="CC16" s="127">
        <v>0</v>
      </c>
      <c r="CD16" s="127">
        <v>0</v>
      </c>
      <c r="CE16" s="127">
        <v>-2545.2376011620668</v>
      </c>
      <c r="CF16" s="127">
        <v>-99485.785432662378</v>
      </c>
      <c r="CG16" s="127">
        <v>0</v>
      </c>
      <c r="CH16" s="127">
        <v>0</v>
      </c>
      <c r="CI16" s="127">
        <v>0</v>
      </c>
      <c r="CJ16" s="127">
        <v>-30443.24548661548</v>
      </c>
      <c r="CK16" s="127">
        <v>0</v>
      </c>
      <c r="CL16" s="127">
        <v>0</v>
      </c>
      <c r="CM16" s="127">
        <v>-1147.5409836065573</v>
      </c>
      <c r="CN16" s="127">
        <v>0</v>
      </c>
      <c r="CO16" s="127">
        <v>-128423.53185308156</v>
      </c>
      <c r="CP16" s="127">
        <v>-2416.8914712595974</v>
      </c>
      <c r="CQ16" s="127">
        <v>0</v>
      </c>
      <c r="CR16" s="127">
        <v>-22918.759078647021</v>
      </c>
      <c r="CS16" s="127">
        <v>-3577.8169744760321</v>
      </c>
      <c r="CT16" s="127">
        <v>0</v>
      </c>
      <c r="CU16" s="127">
        <v>0</v>
      </c>
      <c r="CV16" s="127">
        <v>0</v>
      </c>
      <c r="CW16" s="127">
        <v>0</v>
      </c>
      <c r="CX16" s="127">
        <v>0</v>
      </c>
      <c r="CY16" s="127">
        <v>0</v>
      </c>
      <c r="CZ16" s="127">
        <v>0</v>
      </c>
      <c r="DA16" s="127">
        <v>0</v>
      </c>
      <c r="DB16" s="127">
        <v>0</v>
      </c>
      <c r="DC16" s="127">
        <v>0</v>
      </c>
      <c r="DD16" s="127">
        <v>-6140.9006017846032</v>
      </c>
      <c r="DE16" s="127">
        <v>0</v>
      </c>
      <c r="DF16" s="127">
        <v>0</v>
      </c>
      <c r="DG16" s="127">
        <v>0</v>
      </c>
      <c r="DH16" s="127">
        <v>-29053.953102303381</v>
      </c>
      <c r="DI16" s="127">
        <v>0</v>
      </c>
      <c r="DJ16" s="127">
        <v>-446.66943349242581</v>
      </c>
      <c r="DK16" s="127">
        <v>-2944.1792903091928</v>
      </c>
      <c r="DL16" s="127">
        <v>0</v>
      </c>
      <c r="DM16" s="127">
        <v>0</v>
      </c>
      <c r="DN16" s="127">
        <v>-2196.825067441378</v>
      </c>
      <c r="DO16" s="127">
        <v>-60.593484125337206</v>
      </c>
      <c r="DP16" s="127">
        <v>0</v>
      </c>
      <c r="DQ16" s="127">
        <v>0</v>
      </c>
      <c r="DR16" s="127">
        <v>-7243.8265200249016</v>
      </c>
      <c r="DS16" s="127">
        <v>0</v>
      </c>
      <c r="DT16" s="127">
        <v>0</v>
      </c>
      <c r="DU16" s="127">
        <v>0</v>
      </c>
      <c r="DV16" s="127">
        <v>0</v>
      </c>
      <c r="DW16" s="127">
        <v>0</v>
      </c>
      <c r="DX16" s="127">
        <v>0</v>
      </c>
      <c r="DY16" s="127">
        <v>0</v>
      </c>
      <c r="DZ16" s="127">
        <v>-4328.3876322888573</v>
      </c>
      <c r="EA16" s="127">
        <v>0</v>
      </c>
      <c r="EB16" s="127">
        <v>-16002.386387217264</v>
      </c>
      <c r="EC16" s="127">
        <v>0</v>
      </c>
      <c r="ED16" s="127">
        <v>0</v>
      </c>
      <c r="EE16" s="127">
        <v>-158.53911599916995</v>
      </c>
      <c r="EF16" s="127">
        <v>0</v>
      </c>
      <c r="EG16" s="127">
        <v>0</v>
      </c>
      <c r="EH16" s="127">
        <v>-10765.926540776094</v>
      </c>
      <c r="EI16" s="127">
        <v>0</v>
      </c>
      <c r="EJ16" s="127">
        <v>0</v>
      </c>
      <c r="EK16" s="127">
        <v>-7985.16289686657</v>
      </c>
      <c r="EL16" s="127">
        <v>-3066.1963062876116</v>
      </c>
      <c r="EM16" s="127">
        <v>0</v>
      </c>
      <c r="EN16" s="127">
        <v>0</v>
      </c>
      <c r="EO16" s="127">
        <v>0</v>
      </c>
      <c r="EP16" s="127">
        <v>-345.61112263955181</v>
      </c>
      <c r="EQ16" s="127">
        <v>-7215.5011413156253</v>
      </c>
      <c r="ER16" s="127">
        <v>0</v>
      </c>
      <c r="ES16" s="127">
        <v>-4901.8468561942309</v>
      </c>
      <c r="ET16" s="127">
        <v>0</v>
      </c>
      <c r="EU16" s="127">
        <v>0</v>
      </c>
      <c r="EV16" s="127">
        <v>0</v>
      </c>
      <c r="EW16" s="127">
        <v>-5102.5108943764271</v>
      </c>
      <c r="EX16" s="127">
        <v>-702.84291346752434</v>
      </c>
      <c r="EY16" s="127">
        <v>0</v>
      </c>
      <c r="EZ16" s="127">
        <v>0</v>
      </c>
      <c r="FA16" s="127">
        <v>-600.53953102303376</v>
      </c>
      <c r="FB16" s="127">
        <v>0</v>
      </c>
      <c r="FC16" s="127">
        <v>0</v>
      </c>
      <c r="FD16" s="127">
        <v>-930.37974683544303</v>
      </c>
      <c r="FE16" s="127">
        <v>0</v>
      </c>
      <c r="FF16" s="127">
        <v>-2819.5683751815727</v>
      </c>
      <c r="FG16" s="127">
        <v>-788.64909732309604</v>
      </c>
      <c r="FH16" s="127">
        <v>0</v>
      </c>
      <c r="FI16" s="127">
        <v>0</v>
      </c>
      <c r="FJ16" s="127">
        <v>0</v>
      </c>
      <c r="FK16" s="127">
        <v>0</v>
      </c>
      <c r="FL16" s="127">
        <v>-1013.7995434737496</v>
      </c>
      <c r="FM16" s="127">
        <v>0</v>
      </c>
      <c r="FN16" s="127">
        <v>0</v>
      </c>
      <c r="FO16" s="127">
        <v>0</v>
      </c>
      <c r="FP16" s="127">
        <v>0</v>
      </c>
      <c r="FQ16" s="127">
        <v>0</v>
      </c>
      <c r="FR16" s="127">
        <v>0</v>
      </c>
      <c r="FS16" s="127">
        <v>0</v>
      </c>
      <c r="FT16" s="127">
        <v>0</v>
      </c>
      <c r="FU16" s="127">
        <v>0</v>
      </c>
      <c r="FV16" s="127">
        <v>0</v>
      </c>
      <c r="FW16" s="127">
        <v>0</v>
      </c>
      <c r="FX16" s="127">
        <v>0</v>
      </c>
      <c r="FY16" s="127">
        <v>-7226.6030296742065</v>
      </c>
      <c r="FZ16" s="127">
        <v>0</v>
      </c>
      <c r="GA16" s="186"/>
      <c r="GB16" s="127">
        <v>0</v>
      </c>
      <c r="GC16" s="127">
        <v>0</v>
      </c>
      <c r="GD16" s="127">
        <v>0</v>
      </c>
      <c r="GE16" s="127">
        <v>0</v>
      </c>
      <c r="GF16" s="127">
        <v>0</v>
      </c>
      <c r="GG16" s="127">
        <v>0</v>
      </c>
      <c r="GH16" s="127">
        <v>0</v>
      </c>
      <c r="GI16" s="127">
        <v>0</v>
      </c>
      <c r="GJ16" s="127">
        <v>0</v>
      </c>
      <c r="GK16" s="127">
        <v>0</v>
      </c>
      <c r="GL16" s="127">
        <v>0</v>
      </c>
      <c r="GM16" s="127">
        <v>0</v>
      </c>
      <c r="GN16" s="127">
        <v>0</v>
      </c>
      <c r="GO16" s="127">
        <v>0</v>
      </c>
      <c r="GP16" s="127">
        <v>0</v>
      </c>
      <c r="GQ16" s="127">
        <v>0</v>
      </c>
      <c r="GR16" s="127">
        <v>0</v>
      </c>
      <c r="GS16" s="127">
        <v>0</v>
      </c>
      <c r="GT16" s="127">
        <v>0</v>
      </c>
      <c r="GU16" s="127">
        <v>0</v>
      </c>
      <c r="GV16" s="127">
        <v>0</v>
      </c>
      <c r="GW16" s="127">
        <v>0</v>
      </c>
      <c r="GX16" s="127">
        <v>0</v>
      </c>
      <c r="GY16" s="127">
        <v>0</v>
      </c>
      <c r="GZ16" s="127">
        <v>0</v>
      </c>
      <c r="HA16" s="127">
        <v>0</v>
      </c>
      <c r="HB16" s="127">
        <v>0</v>
      </c>
      <c r="HC16" s="127">
        <v>0</v>
      </c>
      <c r="HD16" s="127">
        <v>0</v>
      </c>
      <c r="HE16" s="127">
        <v>0</v>
      </c>
      <c r="HF16" s="127">
        <v>0</v>
      </c>
      <c r="HG16" s="127">
        <v>0</v>
      </c>
      <c r="HH16" s="127">
        <v>0</v>
      </c>
      <c r="HI16" s="127">
        <v>0</v>
      </c>
      <c r="HJ16" s="127">
        <v>0</v>
      </c>
      <c r="HK16" s="127">
        <v>0</v>
      </c>
      <c r="HL16" s="127">
        <v>0</v>
      </c>
      <c r="HM16" s="127">
        <v>0</v>
      </c>
      <c r="HN16" s="127">
        <v>0</v>
      </c>
      <c r="HO16" s="127">
        <v>0</v>
      </c>
      <c r="HP16" s="127">
        <v>0</v>
      </c>
      <c r="HQ16" s="127">
        <v>0</v>
      </c>
      <c r="HR16" s="127">
        <v>0</v>
      </c>
      <c r="HS16" s="127">
        <v>0</v>
      </c>
      <c r="HT16" s="127">
        <v>0</v>
      </c>
      <c r="HU16" s="127">
        <v>0</v>
      </c>
      <c r="HV16" s="127">
        <v>0</v>
      </c>
      <c r="HW16" s="127">
        <v>0</v>
      </c>
      <c r="HX16" s="127">
        <v>0</v>
      </c>
      <c r="HY16" s="127">
        <v>0</v>
      </c>
      <c r="HZ16" s="127">
        <v>0</v>
      </c>
      <c r="IA16" s="127">
        <v>0</v>
      </c>
      <c r="IB16" s="127">
        <v>0</v>
      </c>
      <c r="IC16" s="127">
        <v>0</v>
      </c>
      <c r="ID16" s="127">
        <v>0</v>
      </c>
      <c r="IE16" s="127">
        <v>0</v>
      </c>
      <c r="IF16" s="127">
        <v>0</v>
      </c>
      <c r="IG16" s="127">
        <v>0</v>
      </c>
      <c r="IH16" s="127">
        <v>0</v>
      </c>
      <c r="II16" s="127">
        <v>0</v>
      </c>
      <c r="IJ16" s="127">
        <v>0</v>
      </c>
      <c r="IK16" s="127">
        <v>0</v>
      </c>
      <c r="IL16" s="127">
        <v>0</v>
      </c>
      <c r="IM16" s="127">
        <v>0</v>
      </c>
      <c r="IN16" s="127">
        <v>0</v>
      </c>
      <c r="IO16" s="127">
        <v>0</v>
      </c>
      <c r="IP16" s="127">
        <v>0</v>
      </c>
      <c r="IQ16" s="127">
        <v>0</v>
      </c>
      <c r="IR16" s="127">
        <v>0</v>
      </c>
      <c r="IS16" s="127">
        <v>0</v>
      </c>
      <c r="IT16" s="127">
        <v>0</v>
      </c>
      <c r="IU16" s="127">
        <v>0</v>
      </c>
      <c r="IV16" s="127">
        <v>0</v>
      </c>
      <c r="IW16" s="127">
        <v>0</v>
      </c>
      <c r="IX16" s="127">
        <v>0</v>
      </c>
      <c r="IY16" s="127">
        <v>0</v>
      </c>
      <c r="IZ16" s="127">
        <v>0</v>
      </c>
      <c r="JA16" s="127">
        <v>0</v>
      </c>
      <c r="JB16" s="127">
        <v>0</v>
      </c>
      <c r="JC16" s="127">
        <v>0</v>
      </c>
      <c r="JD16" s="127">
        <v>0</v>
      </c>
      <c r="JE16" s="127">
        <v>0</v>
      </c>
      <c r="JF16" s="127">
        <v>0</v>
      </c>
      <c r="JG16" s="127">
        <v>0</v>
      </c>
      <c r="JH16" s="127">
        <v>0</v>
      </c>
      <c r="JI16" s="127">
        <v>0</v>
      </c>
      <c r="JJ16" s="127">
        <v>0</v>
      </c>
      <c r="JK16" s="127">
        <v>0</v>
      </c>
      <c r="JL16" s="127">
        <v>0</v>
      </c>
      <c r="JM16" s="127">
        <v>0</v>
      </c>
      <c r="JN16" s="127">
        <v>0</v>
      </c>
      <c r="JO16" s="127">
        <v>0</v>
      </c>
      <c r="JP16" s="127">
        <v>0</v>
      </c>
      <c r="JQ16" s="127">
        <v>0</v>
      </c>
      <c r="JR16" s="127">
        <v>0</v>
      </c>
      <c r="JS16" s="127">
        <v>0</v>
      </c>
      <c r="JT16" s="127">
        <v>0</v>
      </c>
      <c r="JU16" s="127">
        <v>0</v>
      </c>
      <c r="JV16" s="127">
        <v>0</v>
      </c>
    </row>
    <row r="17" spans="2:282" s="110" customFormat="1" ht="19.5" customHeight="1">
      <c r="B17" s="113" t="s">
        <v>53</v>
      </c>
      <c r="C17" s="4" t="s">
        <v>656</v>
      </c>
      <c r="D17" s="34" t="s">
        <v>364</v>
      </c>
      <c r="E17" s="114" t="s">
        <v>658</v>
      </c>
      <c r="F17" s="115" t="s">
        <v>211</v>
      </c>
      <c r="G17" s="124">
        <v>28314.766495797689</v>
      </c>
      <c r="H17" s="125">
        <f>SUM(I17:JV17)</f>
        <v>28314.766495797692</v>
      </c>
      <c r="I17" s="127">
        <v>0</v>
      </c>
      <c r="J17" s="127">
        <v>0</v>
      </c>
      <c r="K17" s="127">
        <v>0</v>
      </c>
      <c r="L17" s="127">
        <v>0</v>
      </c>
      <c r="M17" s="127">
        <v>0</v>
      </c>
      <c r="N17" s="127">
        <v>0</v>
      </c>
      <c r="O17" s="127">
        <v>0</v>
      </c>
      <c r="P17" s="127">
        <v>0</v>
      </c>
      <c r="Q17" s="127">
        <v>0</v>
      </c>
      <c r="R17" s="127">
        <v>0</v>
      </c>
      <c r="S17" s="127">
        <v>0</v>
      </c>
      <c r="T17" s="127">
        <v>0</v>
      </c>
      <c r="U17" s="127">
        <v>0</v>
      </c>
      <c r="V17" s="127">
        <v>0</v>
      </c>
      <c r="W17" s="127">
        <v>0</v>
      </c>
      <c r="X17" s="127">
        <v>0</v>
      </c>
      <c r="Y17" s="127">
        <v>0</v>
      </c>
      <c r="Z17" s="127">
        <v>0</v>
      </c>
      <c r="AA17" s="127">
        <v>0</v>
      </c>
      <c r="AB17" s="127">
        <v>0</v>
      </c>
      <c r="AC17" s="127">
        <v>0</v>
      </c>
      <c r="AD17" s="127">
        <v>0</v>
      </c>
      <c r="AE17" s="127">
        <v>0</v>
      </c>
      <c r="AF17" s="127">
        <v>0</v>
      </c>
      <c r="AG17" s="127">
        <v>0</v>
      </c>
      <c r="AH17" s="127">
        <v>0</v>
      </c>
      <c r="AI17" s="127">
        <v>0</v>
      </c>
      <c r="AJ17" s="127">
        <v>0</v>
      </c>
      <c r="AK17" s="127">
        <v>0</v>
      </c>
      <c r="AL17" s="127">
        <v>0</v>
      </c>
      <c r="AM17" s="127">
        <v>0</v>
      </c>
      <c r="AN17" s="127">
        <v>0</v>
      </c>
      <c r="AO17" s="127">
        <v>0</v>
      </c>
      <c r="AP17" s="127">
        <v>0</v>
      </c>
      <c r="AQ17" s="127">
        <v>0</v>
      </c>
      <c r="AR17" s="127">
        <v>0</v>
      </c>
      <c r="AS17" s="127">
        <v>0</v>
      </c>
      <c r="AT17" s="127">
        <v>0</v>
      </c>
      <c r="AU17" s="127">
        <v>0</v>
      </c>
      <c r="AV17" s="127">
        <v>0</v>
      </c>
      <c r="AW17" s="127">
        <v>0</v>
      </c>
      <c r="AX17" s="127">
        <v>0</v>
      </c>
      <c r="AY17" s="127">
        <v>0</v>
      </c>
      <c r="AZ17" s="127">
        <v>0</v>
      </c>
      <c r="BA17" s="127">
        <v>0</v>
      </c>
      <c r="BB17" s="127">
        <v>0</v>
      </c>
      <c r="BC17" s="127">
        <v>0</v>
      </c>
      <c r="BD17" s="127">
        <v>0</v>
      </c>
      <c r="BE17" s="127">
        <v>0</v>
      </c>
      <c r="BF17" s="127">
        <v>0</v>
      </c>
      <c r="BG17" s="127">
        <v>0</v>
      </c>
      <c r="BH17" s="127">
        <v>0</v>
      </c>
      <c r="BI17" s="127">
        <v>0</v>
      </c>
      <c r="BJ17" s="127">
        <v>0</v>
      </c>
      <c r="BK17" s="127">
        <v>0</v>
      </c>
      <c r="BL17" s="127">
        <v>0</v>
      </c>
      <c r="BM17" s="127">
        <v>0</v>
      </c>
      <c r="BN17" s="127">
        <v>0</v>
      </c>
      <c r="BO17" s="127">
        <v>0</v>
      </c>
      <c r="BP17" s="127">
        <v>0</v>
      </c>
      <c r="BQ17" s="127">
        <v>0</v>
      </c>
      <c r="BR17" s="127">
        <v>0</v>
      </c>
      <c r="BS17" s="127">
        <v>0</v>
      </c>
      <c r="BT17" s="127">
        <v>0</v>
      </c>
      <c r="BU17" s="127">
        <v>0</v>
      </c>
      <c r="BV17" s="127">
        <v>0</v>
      </c>
      <c r="BW17" s="127">
        <v>0</v>
      </c>
      <c r="BX17" s="127">
        <v>0</v>
      </c>
      <c r="BY17" s="127">
        <v>0</v>
      </c>
      <c r="BZ17" s="127">
        <v>0</v>
      </c>
      <c r="CA17" s="127">
        <v>0</v>
      </c>
      <c r="CB17" s="127">
        <v>0</v>
      </c>
      <c r="CC17" s="127">
        <v>0</v>
      </c>
      <c r="CD17" s="127">
        <v>0</v>
      </c>
      <c r="CE17" s="127">
        <v>0</v>
      </c>
      <c r="CF17" s="127">
        <v>0</v>
      </c>
      <c r="CG17" s="127">
        <v>0</v>
      </c>
      <c r="CH17" s="127">
        <v>0</v>
      </c>
      <c r="CI17" s="127">
        <v>0</v>
      </c>
      <c r="CJ17" s="127">
        <v>0</v>
      </c>
      <c r="CK17" s="127">
        <v>0</v>
      </c>
      <c r="CL17" s="127">
        <v>0</v>
      </c>
      <c r="CM17" s="127">
        <v>0</v>
      </c>
      <c r="CN17" s="127">
        <v>0</v>
      </c>
      <c r="CO17" s="127">
        <v>0</v>
      </c>
      <c r="CP17" s="127">
        <v>0</v>
      </c>
      <c r="CQ17" s="127">
        <v>0</v>
      </c>
      <c r="CR17" s="127">
        <v>0</v>
      </c>
      <c r="CS17" s="127">
        <v>0</v>
      </c>
      <c r="CT17" s="127">
        <v>0</v>
      </c>
      <c r="CU17" s="127">
        <v>0</v>
      </c>
      <c r="CV17" s="127">
        <v>0</v>
      </c>
      <c r="CW17" s="127">
        <v>0</v>
      </c>
      <c r="CX17" s="127">
        <v>0</v>
      </c>
      <c r="CY17" s="127">
        <v>0</v>
      </c>
      <c r="CZ17" s="127">
        <v>0</v>
      </c>
      <c r="DA17" s="127">
        <v>0</v>
      </c>
      <c r="DB17" s="127">
        <v>0</v>
      </c>
      <c r="DC17" s="127">
        <v>0</v>
      </c>
      <c r="DD17" s="127">
        <v>0</v>
      </c>
      <c r="DE17" s="127">
        <v>0</v>
      </c>
      <c r="DF17" s="127">
        <v>0</v>
      </c>
      <c r="DG17" s="127">
        <v>0</v>
      </c>
      <c r="DH17" s="127">
        <v>0</v>
      </c>
      <c r="DI17" s="127">
        <v>0</v>
      </c>
      <c r="DJ17" s="127">
        <v>0</v>
      </c>
      <c r="DK17" s="127">
        <v>0</v>
      </c>
      <c r="DL17" s="127">
        <v>0</v>
      </c>
      <c r="DM17" s="127">
        <v>0</v>
      </c>
      <c r="DN17" s="127">
        <v>0</v>
      </c>
      <c r="DO17" s="127">
        <v>0</v>
      </c>
      <c r="DP17" s="127">
        <v>0</v>
      </c>
      <c r="DQ17" s="127">
        <v>0</v>
      </c>
      <c r="DR17" s="127">
        <v>0</v>
      </c>
      <c r="DS17" s="127">
        <v>0</v>
      </c>
      <c r="DT17" s="127">
        <v>0</v>
      </c>
      <c r="DU17" s="127">
        <v>0</v>
      </c>
      <c r="DV17" s="127">
        <v>0</v>
      </c>
      <c r="DW17" s="127">
        <v>0</v>
      </c>
      <c r="DX17" s="127">
        <v>0</v>
      </c>
      <c r="DY17" s="127">
        <v>0</v>
      </c>
      <c r="DZ17" s="127">
        <v>0</v>
      </c>
      <c r="EA17" s="127">
        <v>0</v>
      </c>
      <c r="EB17" s="127">
        <v>0</v>
      </c>
      <c r="EC17" s="127">
        <v>0</v>
      </c>
      <c r="ED17" s="127">
        <v>0</v>
      </c>
      <c r="EE17" s="127">
        <v>0</v>
      </c>
      <c r="EF17" s="127">
        <v>0</v>
      </c>
      <c r="EG17" s="127">
        <v>0</v>
      </c>
      <c r="EH17" s="127">
        <v>0</v>
      </c>
      <c r="EI17" s="127">
        <v>0</v>
      </c>
      <c r="EJ17" s="127">
        <v>0</v>
      </c>
      <c r="EK17" s="127">
        <v>0</v>
      </c>
      <c r="EL17" s="127">
        <v>0</v>
      </c>
      <c r="EM17" s="127">
        <v>0</v>
      </c>
      <c r="EN17" s="127">
        <v>0</v>
      </c>
      <c r="EO17" s="127">
        <v>0</v>
      </c>
      <c r="EP17" s="127">
        <v>0</v>
      </c>
      <c r="EQ17" s="127">
        <v>0</v>
      </c>
      <c r="ER17" s="127">
        <v>0</v>
      </c>
      <c r="ES17" s="127">
        <v>0</v>
      </c>
      <c r="ET17" s="127">
        <v>0</v>
      </c>
      <c r="EU17" s="127">
        <v>0</v>
      </c>
      <c r="EV17" s="127">
        <v>0</v>
      </c>
      <c r="EW17" s="127">
        <v>0</v>
      </c>
      <c r="EX17" s="127">
        <v>0</v>
      </c>
      <c r="EY17" s="127">
        <v>0</v>
      </c>
      <c r="EZ17" s="127">
        <v>0</v>
      </c>
      <c r="FA17" s="127">
        <v>0</v>
      </c>
      <c r="FB17" s="127">
        <v>0</v>
      </c>
      <c r="FC17" s="127">
        <v>0</v>
      </c>
      <c r="FD17" s="127">
        <v>0</v>
      </c>
      <c r="FE17" s="127">
        <v>0</v>
      </c>
      <c r="FF17" s="127">
        <v>0</v>
      </c>
      <c r="FG17" s="127">
        <v>0</v>
      </c>
      <c r="FH17" s="127">
        <v>0</v>
      </c>
      <c r="FI17" s="127">
        <v>0</v>
      </c>
      <c r="FJ17" s="127">
        <v>0</v>
      </c>
      <c r="FK17" s="127">
        <v>0</v>
      </c>
      <c r="FL17" s="127">
        <v>0</v>
      </c>
      <c r="FM17" s="127">
        <v>0</v>
      </c>
      <c r="FN17" s="127">
        <v>0</v>
      </c>
      <c r="FO17" s="127">
        <v>0</v>
      </c>
      <c r="FP17" s="127">
        <v>0</v>
      </c>
      <c r="FQ17" s="127">
        <v>0</v>
      </c>
      <c r="FR17" s="127">
        <v>0</v>
      </c>
      <c r="FS17" s="127">
        <v>0</v>
      </c>
      <c r="FT17" s="127">
        <v>0</v>
      </c>
      <c r="FU17" s="127">
        <v>0</v>
      </c>
      <c r="FV17" s="127">
        <v>0</v>
      </c>
      <c r="FW17" s="127">
        <v>0</v>
      </c>
      <c r="FX17" s="127">
        <v>0</v>
      </c>
      <c r="FY17" s="127">
        <v>0</v>
      </c>
      <c r="FZ17" s="127">
        <v>0</v>
      </c>
      <c r="GA17" s="186"/>
      <c r="GB17" s="194">
        <v>941.19476608404614</v>
      </c>
      <c r="GC17" s="194">
        <v>1999.2561783562664</v>
      </c>
      <c r="GD17" s="194">
        <v>0</v>
      </c>
      <c r="GE17" s="194">
        <v>111.56563778356266</v>
      </c>
      <c r="GF17" s="194">
        <v>0</v>
      </c>
      <c r="GG17" s="194">
        <v>294.22632525102273</v>
      </c>
      <c r="GH17" s="194">
        <v>2.2485392339159538</v>
      </c>
      <c r="GI17" s="194">
        <v>0</v>
      </c>
      <c r="GJ17" s="194">
        <v>391.90971736705092</v>
      </c>
      <c r="GK17" s="194">
        <v>0</v>
      </c>
      <c r="GL17" s="194">
        <v>0</v>
      </c>
      <c r="GM17" s="194">
        <v>0</v>
      </c>
      <c r="GN17" s="194">
        <v>0</v>
      </c>
      <c r="GO17" s="194">
        <v>0</v>
      </c>
      <c r="GP17" s="194">
        <v>0</v>
      </c>
      <c r="GQ17" s="194">
        <v>37.03607288955002</v>
      </c>
      <c r="GR17" s="194">
        <v>0</v>
      </c>
      <c r="GS17" s="194">
        <v>0</v>
      </c>
      <c r="GT17" s="194">
        <v>1.9135738192636669</v>
      </c>
      <c r="GU17" s="194">
        <v>0</v>
      </c>
      <c r="GV17" s="194">
        <v>76.523569282261064</v>
      </c>
      <c r="GW17" s="194">
        <v>0</v>
      </c>
      <c r="GX17" s="194">
        <v>126.42839085161771</v>
      </c>
      <c r="GY17" s="194">
        <v>205.96341494979546</v>
      </c>
      <c r="GZ17" s="194">
        <v>198.6802714020082</v>
      </c>
      <c r="HA17" s="194">
        <v>68.440066567497212</v>
      </c>
      <c r="HB17" s="194">
        <v>0</v>
      </c>
      <c r="HC17" s="194">
        <v>0</v>
      </c>
      <c r="HD17" s="194">
        <v>0</v>
      </c>
      <c r="HE17" s="194">
        <v>0</v>
      </c>
      <c r="HF17" s="194">
        <v>0</v>
      </c>
      <c r="HG17" s="194">
        <v>5178.425321680922</v>
      </c>
      <c r="HH17" s="194">
        <v>0</v>
      </c>
      <c r="HI17" s="194">
        <v>0</v>
      </c>
      <c r="HJ17" s="194">
        <v>0</v>
      </c>
      <c r="HK17" s="194">
        <v>0</v>
      </c>
      <c r="HL17" s="194">
        <v>1671.6945593157309</v>
      </c>
      <c r="HM17" s="194">
        <v>1850.2037460766082</v>
      </c>
      <c r="HN17" s="194">
        <v>0</v>
      </c>
      <c r="HO17" s="194">
        <v>64.878166455931577</v>
      </c>
      <c r="HP17" s="194">
        <v>0</v>
      </c>
      <c r="HQ17" s="194">
        <v>182.06604023800668</v>
      </c>
      <c r="HR17" s="194">
        <v>375.20602662699889</v>
      </c>
      <c r="HS17" s="194">
        <v>561.18114801041281</v>
      </c>
      <c r="HT17" s="194">
        <v>0</v>
      </c>
      <c r="HU17" s="194">
        <v>0</v>
      </c>
      <c r="HV17" s="194">
        <v>448.15119360357011</v>
      </c>
      <c r="HW17" s="194">
        <v>4307.0877364819635</v>
      </c>
      <c r="HX17" s="194">
        <v>78.372952101152848</v>
      </c>
      <c r="HY17" s="194">
        <v>2.7817032354034961</v>
      </c>
      <c r="HZ17" s="194">
        <v>0</v>
      </c>
      <c r="IA17" s="194">
        <v>0</v>
      </c>
      <c r="IB17" s="194">
        <v>95.946448493863898</v>
      </c>
      <c r="IC17" s="194">
        <v>154.90058133134994</v>
      </c>
      <c r="ID17" s="194">
        <v>182.91850784678317</v>
      </c>
      <c r="IE17" s="194">
        <v>0</v>
      </c>
      <c r="IF17" s="194">
        <v>618.3893120119003</v>
      </c>
      <c r="IG17" s="194">
        <v>0</v>
      </c>
      <c r="IH17" s="194">
        <v>0</v>
      </c>
      <c r="II17" s="194">
        <v>188.46024544440311</v>
      </c>
      <c r="IJ17" s="194">
        <v>0</v>
      </c>
      <c r="IK17" s="194">
        <v>264.21747950911123</v>
      </c>
      <c r="IL17" s="194">
        <v>2.7121793975455564</v>
      </c>
      <c r="IM17" s="194">
        <v>179.60483451097062</v>
      </c>
      <c r="IN17" s="194">
        <v>181.80721978430643</v>
      </c>
      <c r="IO17" s="194">
        <v>0</v>
      </c>
      <c r="IP17" s="194">
        <v>65.580052807735214</v>
      </c>
      <c r="IQ17" s="194">
        <v>59.936427519523988</v>
      </c>
      <c r="IR17" s="194">
        <v>37.773047526961697</v>
      </c>
      <c r="IS17" s="194">
        <v>0</v>
      </c>
      <c r="IT17" s="194">
        <v>412.0404239494236</v>
      </c>
      <c r="IU17" s="194">
        <v>0</v>
      </c>
      <c r="IV17" s="194">
        <v>0</v>
      </c>
      <c r="IW17" s="194">
        <v>0</v>
      </c>
      <c r="IX17" s="194">
        <v>47.555053030866496</v>
      </c>
      <c r="IY17" s="194">
        <v>1804.1547187058386</v>
      </c>
      <c r="IZ17" s="194">
        <v>472.27107177389365</v>
      </c>
      <c r="JA17" s="194">
        <v>86.320299665303082</v>
      </c>
      <c r="JB17" s="194">
        <v>0</v>
      </c>
      <c r="JC17" s="194">
        <v>1.062556786909632</v>
      </c>
      <c r="JD17" s="194">
        <v>247.71512354034957</v>
      </c>
      <c r="JE17" s="194">
        <v>0</v>
      </c>
      <c r="JF17" s="194">
        <v>0</v>
      </c>
      <c r="JG17" s="194">
        <v>0</v>
      </c>
      <c r="JH17" s="194">
        <v>156.84285273335814</v>
      </c>
      <c r="JI17" s="194">
        <v>0</v>
      </c>
      <c r="JJ17" s="194">
        <v>0</v>
      </c>
      <c r="JK17" s="194">
        <v>0</v>
      </c>
      <c r="JL17" s="194">
        <v>0</v>
      </c>
      <c r="JM17" s="194">
        <v>0</v>
      </c>
      <c r="JN17" s="194">
        <v>0</v>
      </c>
      <c r="JO17" s="194">
        <v>0</v>
      </c>
      <c r="JP17" s="194">
        <v>0</v>
      </c>
      <c r="JQ17" s="194">
        <v>0</v>
      </c>
      <c r="JR17" s="194">
        <v>0</v>
      </c>
      <c r="JS17" s="194">
        <v>3690.1558395686129</v>
      </c>
      <c r="JT17" s="194">
        <v>188.96710219412421</v>
      </c>
      <c r="JU17" s="194">
        <v>0</v>
      </c>
      <c r="JV17" s="194">
        <v>0</v>
      </c>
    </row>
    <row r="18" spans="2:282">
      <c r="B18" s="56" t="s">
        <v>54</v>
      </c>
      <c r="C18" s="54" t="s">
        <v>55</v>
      </c>
      <c r="D18" s="7"/>
      <c r="E18" s="46"/>
      <c r="F18" s="66"/>
      <c r="G18" s="68"/>
      <c r="H18" s="45">
        <f t="shared" si="7"/>
        <v>0</v>
      </c>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c r="DK18" s="128"/>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28"/>
      <c r="FA18" s="128"/>
      <c r="FB18" s="128"/>
      <c r="FC18" s="128"/>
      <c r="FD18" s="128"/>
      <c r="FE18" s="128"/>
      <c r="FF18" s="128"/>
      <c r="FG18" s="128"/>
      <c r="FH18" s="128"/>
      <c r="FI18" s="128"/>
      <c r="FJ18" s="128"/>
      <c r="FK18" s="128"/>
      <c r="FL18" s="128"/>
      <c r="FM18" s="128"/>
      <c r="FN18" s="128"/>
      <c r="FO18" s="128"/>
      <c r="FP18" s="128"/>
      <c r="FQ18" s="128"/>
      <c r="FR18" s="128"/>
      <c r="FS18" s="128"/>
      <c r="FT18" s="128"/>
      <c r="FU18" s="128"/>
      <c r="FV18" s="128"/>
      <c r="FW18" s="128"/>
      <c r="FX18" s="128"/>
      <c r="FY18" s="128"/>
      <c r="FZ18" s="128"/>
      <c r="GA18" s="187"/>
    </row>
    <row r="19" spans="2:282">
      <c r="B19" s="49" t="s">
        <v>56</v>
      </c>
      <c r="C19" s="39" t="s">
        <v>368</v>
      </c>
      <c r="D19" s="34" t="s">
        <v>364</v>
      </c>
      <c r="E19" s="114" t="s">
        <v>682</v>
      </c>
      <c r="F19" s="115" t="s">
        <v>211</v>
      </c>
      <c r="G19" s="124">
        <v>-973800.37352147722</v>
      </c>
      <c r="H19" s="125">
        <f>SUM(I19:JV19)</f>
        <v>-973800.37352147722</v>
      </c>
      <c r="I19" s="126">
        <v>-101860.55198173896</v>
      </c>
      <c r="J19" s="126">
        <v>-28514.525835235527</v>
      </c>
      <c r="K19" s="126">
        <v>0</v>
      </c>
      <c r="L19" s="126">
        <v>-9924.4656567752645</v>
      </c>
      <c r="M19" s="126">
        <v>0</v>
      </c>
      <c r="N19" s="126">
        <v>0</v>
      </c>
      <c r="O19" s="126">
        <v>0</v>
      </c>
      <c r="P19" s="126">
        <v>-181061.83855571694</v>
      </c>
      <c r="Q19" s="126">
        <v>-3421.9755135920313</v>
      </c>
      <c r="R19" s="126">
        <v>0</v>
      </c>
      <c r="S19" s="126">
        <v>0</v>
      </c>
      <c r="T19" s="126">
        <v>-3936.0863249636855</v>
      </c>
      <c r="U19" s="126">
        <v>0</v>
      </c>
      <c r="V19" s="126">
        <v>0</v>
      </c>
      <c r="W19" s="126">
        <v>-71.48786055198174</v>
      </c>
      <c r="X19" s="126">
        <v>0</v>
      </c>
      <c r="Y19" s="126">
        <v>-125702.73915750155</v>
      </c>
      <c r="Z19" s="126">
        <v>-42717.264992737088</v>
      </c>
      <c r="AA19" s="126">
        <v>0</v>
      </c>
      <c r="AB19" s="126">
        <v>0</v>
      </c>
      <c r="AC19" s="126">
        <v>0</v>
      </c>
      <c r="AD19" s="126">
        <v>0</v>
      </c>
      <c r="AE19" s="126">
        <v>0</v>
      </c>
      <c r="AF19" s="126">
        <v>0</v>
      </c>
      <c r="AG19" s="126">
        <v>0</v>
      </c>
      <c r="AH19" s="126">
        <v>0</v>
      </c>
      <c r="AI19" s="126">
        <v>0</v>
      </c>
      <c r="AJ19" s="126">
        <v>0</v>
      </c>
      <c r="AK19" s="126">
        <v>0</v>
      </c>
      <c r="AL19" s="126">
        <v>-2010.4793525627724</v>
      </c>
      <c r="AM19" s="126">
        <v>-2384.000830047728</v>
      </c>
      <c r="AN19" s="126">
        <v>-46045.963892923843</v>
      </c>
      <c r="AO19" s="126">
        <v>0</v>
      </c>
      <c r="AP19" s="126">
        <v>0</v>
      </c>
      <c r="AQ19" s="126">
        <v>0</v>
      </c>
      <c r="AR19" s="126">
        <v>0</v>
      </c>
      <c r="AS19" s="126">
        <v>0</v>
      </c>
      <c r="AT19" s="126">
        <v>0</v>
      </c>
      <c r="AU19" s="126">
        <v>-42224.216642456944</v>
      </c>
      <c r="AV19" s="126">
        <v>0</v>
      </c>
      <c r="AW19" s="126">
        <v>0</v>
      </c>
      <c r="AX19" s="126">
        <v>0</v>
      </c>
      <c r="AY19" s="126">
        <v>0</v>
      </c>
      <c r="AZ19" s="126">
        <v>0</v>
      </c>
      <c r="BA19" s="126">
        <v>0</v>
      </c>
      <c r="BB19" s="126">
        <v>0</v>
      </c>
      <c r="BC19" s="126">
        <v>0</v>
      </c>
      <c r="BD19" s="126">
        <v>0</v>
      </c>
      <c r="BE19" s="126">
        <v>0</v>
      </c>
      <c r="BF19" s="126">
        <v>-4918.0327868852464</v>
      </c>
      <c r="BG19" s="126">
        <v>0</v>
      </c>
      <c r="BH19" s="126">
        <v>0</v>
      </c>
      <c r="BI19" s="126">
        <v>-68043.162481842694</v>
      </c>
      <c r="BJ19" s="126">
        <v>0</v>
      </c>
      <c r="BK19" s="126">
        <v>0</v>
      </c>
      <c r="BL19" s="126">
        <v>0</v>
      </c>
      <c r="BM19" s="126">
        <v>0</v>
      </c>
      <c r="BN19" s="126">
        <v>-4417.9290309192775</v>
      </c>
      <c r="BO19" s="126">
        <v>0</v>
      </c>
      <c r="BP19" s="126">
        <v>-1991.5957667565885</v>
      </c>
      <c r="BQ19" s="126">
        <v>0</v>
      </c>
      <c r="BR19" s="126">
        <v>0</v>
      </c>
      <c r="BS19" s="126">
        <v>0</v>
      </c>
      <c r="BT19" s="126">
        <v>-3064.4324548661548</v>
      </c>
      <c r="BU19" s="126">
        <v>0</v>
      </c>
      <c r="BV19" s="126">
        <v>0</v>
      </c>
      <c r="BW19" s="126">
        <v>-21191.222245279103</v>
      </c>
      <c r="BX19" s="126">
        <v>0</v>
      </c>
      <c r="BY19" s="126">
        <v>0</v>
      </c>
      <c r="BZ19" s="126">
        <v>0</v>
      </c>
      <c r="CA19" s="126">
        <v>-6691.8447810749121</v>
      </c>
      <c r="CB19" s="126">
        <v>0</v>
      </c>
      <c r="CC19" s="126">
        <v>0</v>
      </c>
      <c r="CD19" s="126">
        <v>0</v>
      </c>
      <c r="CE19" s="126">
        <v>0</v>
      </c>
      <c r="CF19" s="126">
        <v>-66661.133015148371</v>
      </c>
      <c r="CG19" s="126">
        <v>0</v>
      </c>
      <c r="CH19" s="126">
        <v>0</v>
      </c>
      <c r="CI19" s="126">
        <v>0</v>
      </c>
      <c r="CJ19" s="126">
        <v>0</v>
      </c>
      <c r="CK19" s="126">
        <v>0</v>
      </c>
      <c r="CL19" s="126">
        <v>0</v>
      </c>
      <c r="CM19" s="126">
        <v>-9375.0778169744772</v>
      </c>
      <c r="CN19" s="126">
        <v>0</v>
      </c>
      <c r="CO19" s="126">
        <v>-3936.0863249636855</v>
      </c>
      <c r="CP19" s="126">
        <v>-1498.8586843743515</v>
      </c>
      <c r="CQ19" s="126">
        <v>-3064.4324548661548</v>
      </c>
      <c r="CR19" s="126">
        <v>-9042.9549699107702</v>
      </c>
      <c r="CS19" s="126">
        <v>-8200.0415023863879</v>
      </c>
      <c r="CT19" s="126">
        <v>0</v>
      </c>
      <c r="CU19" s="126">
        <v>0</v>
      </c>
      <c r="CV19" s="126">
        <v>-22774.538285951443</v>
      </c>
      <c r="CW19" s="126">
        <v>0</v>
      </c>
      <c r="CX19" s="126">
        <v>0</v>
      </c>
      <c r="CY19" s="126">
        <v>0</v>
      </c>
      <c r="CZ19" s="126">
        <v>0</v>
      </c>
      <c r="DA19" s="126">
        <v>0</v>
      </c>
      <c r="DB19" s="126">
        <v>0</v>
      </c>
      <c r="DC19" s="126">
        <v>0</v>
      </c>
      <c r="DD19" s="126">
        <v>-4972.297157086532</v>
      </c>
      <c r="DE19" s="126">
        <v>0</v>
      </c>
      <c r="DF19" s="126">
        <v>0</v>
      </c>
      <c r="DG19" s="126">
        <v>0</v>
      </c>
      <c r="DH19" s="126">
        <v>-20277.443452998548</v>
      </c>
      <c r="DI19" s="126">
        <v>0</v>
      </c>
      <c r="DJ19" s="126">
        <v>0</v>
      </c>
      <c r="DK19" s="126">
        <v>0</v>
      </c>
      <c r="DL19" s="126">
        <v>0</v>
      </c>
      <c r="DM19" s="126">
        <v>0</v>
      </c>
      <c r="DN19" s="126">
        <v>-300.16600954554889</v>
      </c>
      <c r="DO19" s="126">
        <v>0</v>
      </c>
      <c r="DP19" s="126">
        <v>0</v>
      </c>
      <c r="DQ19" s="126">
        <v>0</v>
      </c>
      <c r="DR19" s="126">
        <v>-6783.8763228885655</v>
      </c>
      <c r="DS19" s="126">
        <v>0</v>
      </c>
      <c r="DT19" s="126">
        <v>0</v>
      </c>
      <c r="DU19" s="126">
        <v>0</v>
      </c>
      <c r="DV19" s="126">
        <v>0</v>
      </c>
      <c r="DW19" s="126">
        <v>0</v>
      </c>
      <c r="DX19" s="126">
        <v>0</v>
      </c>
      <c r="DY19" s="126">
        <v>0</v>
      </c>
      <c r="DZ19" s="126">
        <v>-2029.8817181987965</v>
      </c>
      <c r="EA19" s="126">
        <v>0</v>
      </c>
      <c r="EB19" s="126">
        <v>-60020.647437227635</v>
      </c>
      <c r="EC19" s="126">
        <v>0</v>
      </c>
      <c r="ED19" s="126">
        <v>0</v>
      </c>
      <c r="EE19" s="126">
        <v>-14218.717576260635</v>
      </c>
      <c r="EF19" s="126">
        <v>0</v>
      </c>
      <c r="EG19" s="126">
        <v>0</v>
      </c>
      <c r="EH19" s="126">
        <v>-5456.1112263955174</v>
      </c>
      <c r="EI19" s="126">
        <v>0</v>
      </c>
      <c r="EJ19" s="126">
        <v>0</v>
      </c>
      <c r="EK19" s="126">
        <v>0</v>
      </c>
      <c r="EL19" s="126">
        <v>-6883.2745382859512</v>
      </c>
      <c r="EM19" s="126">
        <v>0</v>
      </c>
      <c r="EN19" s="126">
        <v>0</v>
      </c>
      <c r="EO19" s="126">
        <v>0</v>
      </c>
      <c r="EP19" s="126">
        <v>-941.17036729611959</v>
      </c>
      <c r="EQ19" s="126">
        <v>-749.94812201701598</v>
      </c>
      <c r="ER19" s="126">
        <v>0</v>
      </c>
      <c r="ES19" s="126">
        <v>-476.75866362315833</v>
      </c>
      <c r="ET19" s="126">
        <v>0</v>
      </c>
      <c r="EU19" s="126">
        <v>0</v>
      </c>
      <c r="EV19" s="126">
        <v>0</v>
      </c>
      <c r="EW19" s="126">
        <v>-65.885038389707418</v>
      </c>
      <c r="EX19" s="126">
        <v>-23.137580410873625</v>
      </c>
      <c r="EY19" s="126">
        <v>0</v>
      </c>
      <c r="EZ19" s="126">
        <v>0</v>
      </c>
      <c r="FA19" s="126">
        <v>-1873.7289894168914</v>
      </c>
      <c r="FB19" s="126">
        <v>0</v>
      </c>
      <c r="FC19" s="126">
        <v>0</v>
      </c>
      <c r="FD19" s="126">
        <v>0</v>
      </c>
      <c r="FE19" s="126">
        <v>0</v>
      </c>
      <c r="FF19" s="126">
        <v>0</v>
      </c>
      <c r="FG19" s="126">
        <v>-5916.1651794978216</v>
      </c>
      <c r="FH19" s="126">
        <v>0</v>
      </c>
      <c r="FI19" s="126">
        <v>0</v>
      </c>
      <c r="FJ19" s="126">
        <v>0</v>
      </c>
      <c r="FK19" s="126">
        <v>0</v>
      </c>
      <c r="FL19" s="126">
        <v>0</v>
      </c>
      <c r="FM19" s="126">
        <v>-71.48786055198174</v>
      </c>
      <c r="FN19" s="126">
        <v>-4417.9290309192775</v>
      </c>
      <c r="FO19" s="126">
        <v>-1991.5957667565885</v>
      </c>
      <c r="FP19" s="126">
        <v>-3064.4324548661548</v>
      </c>
      <c r="FQ19" s="126">
        <v>0</v>
      </c>
      <c r="FR19" s="126">
        <v>-2029.8817181987965</v>
      </c>
      <c r="FS19" s="126">
        <v>0</v>
      </c>
      <c r="FT19" s="126">
        <v>-5916.1651794978216</v>
      </c>
      <c r="FU19" s="126">
        <v>0</v>
      </c>
      <c r="FV19" s="126">
        <v>0</v>
      </c>
      <c r="FW19" s="126">
        <v>0</v>
      </c>
      <c r="FX19" s="126">
        <v>0</v>
      </c>
      <c r="FY19" s="126">
        <v>-572.73293214359819</v>
      </c>
      <c r="FZ19" s="126">
        <v>0</v>
      </c>
      <c r="GA19" s="187"/>
    </row>
    <row r="20" spans="2:282">
      <c r="B20" s="49" t="s">
        <v>57</v>
      </c>
      <c r="C20" s="39" t="s">
        <v>58</v>
      </c>
      <c r="D20" s="34" t="s">
        <v>192</v>
      </c>
      <c r="E20" s="46"/>
      <c r="F20" s="66"/>
      <c r="G20" s="68"/>
      <c r="H20" s="45">
        <f t="shared" si="7"/>
        <v>0</v>
      </c>
      <c r="GA20" s="187"/>
    </row>
    <row r="21" spans="2:282">
      <c r="B21" s="56" t="s">
        <v>59</v>
      </c>
      <c r="C21" s="54" t="s">
        <v>60</v>
      </c>
      <c r="D21" s="8"/>
      <c r="E21" s="46"/>
      <c r="F21" s="66"/>
      <c r="G21" s="68"/>
      <c r="H21" s="45">
        <f t="shared" si="7"/>
        <v>0</v>
      </c>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87"/>
    </row>
    <row r="22" spans="2:282">
      <c r="B22" s="49" t="s">
        <v>61</v>
      </c>
      <c r="C22" s="39" t="s">
        <v>62</v>
      </c>
      <c r="D22" s="34" t="s">
        <v>192</v>
      </c>
      <c r="E22" s="46"/>
      <c r="F22" s="66"/>
      <c r="G22" s="68"/>
      <c r="H22" s="45">
        <f t="shared" si="7"/>
        <v>0</v>
      </c>
      <c r="GA22" s="187"/>
    </row>
    <row r="23" spans="2:282">
      <c r="B23" s="49" t="s">
        <v>63</v>
      </c>
      <c r="C23" s="39" t="s">
        <v>64</v>
      </c>
      <c r="D23" s="34" t="s">
        <v>192</v>
      </c>
      <c r="E23" s="46"/>
      <c r="F23" s="66"/>
      <c r="G23" s="68"/>
      <c r="H23" s="45">
        <f t="shared" si="7"/>
        <v>0</v>
      </c>
      <c r="GA23" s="187"/>
    </row>
    <row r="24" spans="2:282">
      <c r="B24" s="49" t="s">
        <v>65</v>
      </c>
      <c r="C24" s="39" t="s">
        <v>66</v>
      </c>
      <c r="D24" s="34" t="s">
        <v>192</v>
      </c>
      <c r="E24" s="46"/>
      <c r="F24" s="66"/>
      <c r="G24" s="69"/>
      <c r="H24" s="45">
        <f t="shared" si="7"/>
        <v>0</v>
      </c>
      <c r="GA24" s="187"/>
    </row>
    <row r="25" spans="2:282">
      <c r="B25" s="53" t="s">
        <v>67</v>
      </c>
      <c r="C25" s="54" t="s">
        <v>68</v>
      </c>
      <c r="D25" s="8"/>
      <c r="E25" s="46"/>
      <c r="F25" s="66"/>
      <c r="G25" s="68"/>
      <c r="H25" s="45">
        <f t="shared" si="7"/>
        <v>0</v>
      </c>
      <c r="GA25" s="187"/>
    </row>
    <row r="26" spans="2:282">
      <c r="B26" s="49" t="s">
        <v>69</v>
      </c>
      <c r="C26" s="39" t="s">
        <v>70</v>
      </c>
      <c r="D26" s="34" t="s">
        <v>192</v>
      </c>
      <c r="E26" s="46"/>
      <c r="F26" s="66"/>
      <c r="G26" s="68"/>
      <c r="H26" s="45">
        <f t="shared" si="7"/>
        <v>0</v>
      </c>
      <c r="GA26" s="187"/>
    </row>
    <row r="27" spans="2:282">
      <c r="B27" s="49" t="s">
        <v>71</v>
      </c>
      <c r="C27" s="39" t="s">
        <v>72</v>
      </c>
      <c r="D27" s="34" t="s">
        <v>192</v>
      </c>
      <c r="E27" s="46"/>
      <c r="F27" s="66"/>
      <c r="G27" s="68"/>
      <c r="H27" s="45">
        <f t="shared" si="7"/>
        <v>0</v>
      </c>
      <c r="GA27" s="187"/>
    </row>
    <row r="28" spans="2:282">
      <c r="B28" s="49" t="s">
        <v>73</v>
      </c>
      <c r="C28" s="39" t="s">
        <v>74</v>
      </c>
      <c r="D28" s="34" t="s">
        <v>192</v>
      </c>
      <c r="E28" s="46"/>
      <c r="F28" s="66"/>
      <c r="G28" s="68"/>
      <c r="H28" s="45">
        <f t="shared" si="7"/>
        <v>0</v>
      </c>
      <c r="GA28" s="187"/>
    </row>
    <row r="29" spans="2:282" s="110" customFormat="1" ht="30.75" customHeight="1">
      <c r="B29" s="113" t="s">
        <v>75</v>
      </c>
      <c r="C29" s="4" t="s">
        <v>369</v>
      </c>
      <c r="D29" s="34" t="s">
        <v>364</v>
      </c>
      <c r="E29" s="193" t="s">
        <v>660</v>
      </c>
      <c r="F29" s="115" t="s">
        <v>211</v>
      </c>
      <c r="G29" s="124">
        <v>-10148.993567130112</v>
      </c>
      <c r="H29" s="125">
        <f>SUM(I29:JV29)</f>
        <v>-10148.993567130112</v>
      </c>
      <c r="I29" s="127">
        <v>-6514.7333471674629</v>
      </c>
      <c r="J29" s="127">
        <v>-20.024901431832333</v>
      </c>
      <c r="K29" s="127">
        <v>0</v>
      </c>
      <c r="L29" s="127">
        <v>-1.1413156256484749</v>
      </c>
      <c r="M29" s="127">
        <v>0</v>
      </c>
      <c r="N29" s="127">
        <v>0</v>
      </c>
      <c r="O29" s="127">
        <v>0</v>
      </c>
      <c r="P29" s="127">
        <v>-180.01660095455489</v>
      </c>
      <c r="Q29" s="127">
        <v>-554.99066196306285</v>
      </c>
      <c r="R29" s="127">
        <v>0</v>
      </c>
      <c r="S29" s="127">
        <v>0</v>
      </c>
      <c r="T29" s="127">
        <v>0</v>
      </c>
      <c r="U29" s="127">
        <v>0</v>
      </c>
      <c r="V29" s="127">
        <v>0</v>
      </c>
      <c r="W29" s="127">
        <v>0</v>
      </c>
      <c r="X29" s="127">
        <v>0</v>
      </c>
      <c r="Y29" s="127">
        <v>-186.96825067441378</v>
      </c>
      <c r="Z29" s="127">
        <v>-54.471882133222664</v>
      </c>
      <c r="AA29" s="127">
        <v>0</v>
      </c>
      <c r="AB29" s="127">
        <v>0</v>
      </c>
      <c r="AC29" s="127">
        <v>0</v>
      </c>
      <c r="AD29" s="127">
        <v>0</v>
      </c>
      <c r="AE29" s="127">
        <v>0</v>
      </c>
      <c r="AF29" s="127">
        <v>0</v>
      </c>
      <c r="AG29" s="127">
        <v>0</v>
      </c>
      <c r="AH29" s="127">
        <v>0</v>
      </c>
      <c r="AI29" s="127">
        <v>0</v>
      </c>
      <c r="AJ29" s="127">
        <v>0</v>
      </c>
      <c r="AK29" s="127">
        <v>0</v>
      </c>
      <c r="AL29" s="127">
        <v>-296.53455073666737</v>
      </c>
      <c r="AM29" s="127">
        <v>-217.99128449885868</v>
      </c>
      <c r="AN29" s="127">
        <v>0</v>
      </c>
      <c r="AO29" s="127">
        <v>0</v>
      </c>
      <c r="AP29" s="127">
        <v>0</v>
      </c>
      <c r="AQ29" s="127">
        <v>0</v>
      </c>
      <c r="AR29" s="127">
        <v>0</v>
      </c>
      <c r="AS29" s="127">
        <v>0</v>
      </c>
      <c r="AT29" s="127">
        <v>0</v>
      </c>
      <c r="AU29" s="127">
        <v>0</v>
      </c>
      <c r="AV29" s="127">
        <v>0</v>
      </c>
      <c r="AW29" s="127">
        <v>0</v>
      </c>
      <c r="AX29" s="127">
        <v>0</v>
      </c>
      <c r="AY29" s="127">
        <v>0</v>
      </c>
      <c r="AZ29" s="127">
        <v>0</v>
      </c>
      <c r="BA29" s="127">
        <v>0</v>
      </c>
      <c r="BB29" s="127">
        <v>0</v>
      </c>
      <c r="BC29" s="127">
        <v>-66.611330151483713</v>
      </c>
      <c r="BD29" s="127">
        <v>0</v>
      </c>
      <c r="BE29" s="127">
        <v>0</v>
      </c>
      <c r="BF29" s="127">
        <v>-710.10583108528738</v>
      </c>
      <c r="BG29" s="127">
        <v>0</v>
      </c>
      <c r="BH29" s="127">
        <v>0</v>
      </c>
      <c r="BI29" s="127">
        <v>0</v>
      </c>
      <c r="BJ29" s="127">
        <v>0</v>
      </c>
      <c r="BK29" s="127">
        <v>0</v>
      </c>
      <c r="BL29" s="127">
        <v>0</v>
      </c>
      <c r="BM29" s="127">
        <v>0</v>
      </c>
      <c r="BN29" s="127">
        <v>-28.429134675243827</v>
      </c>
      <c r="BO29" s="127">
        <v>0</v>
      </c>
      <c r="BP29" s="127">
        <v>-16.600954554886904</v>
      </c>
      <c r="BQ29" s="127">
        <v>0</v>
      </c>
      <c r="BR29" s="127">
        <v>0</v>
      </c>
      <c r="BS29" s="127">
        <v>0</v>
      </c>
      <c r="BT29" s="127">
        <v>0</v>
      </c>
      <c r="BU29" s="127">
        <v>0</v>
      </c>
      <c r="BV29" s="127">
        <v>0</v>
      </c>
      <c r="BW29" s="127">
        <v>-362.52334509234282</v>
      </c>
      <c r="BX29" s="127">
        <v>0</v>
      </c>
      <c r="BY29" s="127">
        <v>0</v>
      </c>
      <c r="BZ29" s="127">
        <v>0</v>
      </c>
      <c r="CA29" s="127">
        <v>-129.38368956214981</v>
      </c>
      <c r="CB29" s="127">
        <v>0</v>
      </c>
      <c r="CC29" s="127">
        <v>0</v>
      </c>
      <c r="CD29" s="127">
        <v>0</v>
      </c>
      <c r="CE29" s="127">
        <v>0</v>
      </c>
      <c r="CF29" s="127">
        <v>-221.20771944386803</v>
      </c>
      <c r="CG29" s="127">
        <v>0</v>
      </c>
      <c r="CH29" s="127">
        <v>0</v>
      </c>
      <c r="CI29" s="127">
        <v>0</v>
      </c>
      <c r="CJ29" s="127">
        <v>-24.278896036522099</v>
      </c>
      <c r="CK29" s="127">
        <v>0</v>
      </c>
      <c r="CL29" s="127">
        <v>0</v>
      </c>
      <c r="CM29" s="127">
        <v>0</v>
      </c>
      <c r="CN29" s="127">
        <v>0</v>
      </c>
      <c r="CO29" s="127">
        <v>0</v>
      </c>
      <c r="CP29" s="127">
        <v>0</v>
      </c>
      <c r="CQ29" s="127">
        <v>0</v>
      </c>
      <c r="CR29" s="127">
        <v>-46.793940651587462</v>
      </c>
      <c r="CS29" s="127">
        <v>0</v>
      </c>
      <c r="CT29" s="127">
        <v>0</v>
      </c>
      <c r="CU29" s="127">
        <v>0</v>
      </c>
      <c r="CV29" s="127">
        <v>-31.749325586221204</v>
      </c>
      <c r="CW29" s="127">
        <v>0</v>
      </c>
      <c r="CX29" s="127">
        <v>0</v>
      </c>
      <c r="CY29" s="127">
        <v>0</v>
      </c>
      <c r="CZ29" s="127">
        <v>0</v>
      </c>
      <c r="DA29" s="127">
        <v>0</v>
      </c>
      <c r="DB29" s="127">
        <v>0</v>
      </c>
      <c r="DC29" s="127">
        <v>0</v>
      </c>
      <c r="DD29" s="127">
        <v>-58.725876737912429</v>
      </c>
      <c r="DE29" s="127">
        <v>0</v>
      </c>
      <c r="DF29" s="127">
        <v>0</v>
      </c>
      <c r="DG29" s="127">
        <v>0</v>
      </c>
      <c r="DH29" s="127">
        <v>0</v>
      </c>
      <c r="DI29" s="127">
        <v>0</v>
      </c>
      <c r="DJ29" s="127">
        <v>0</v>
      </c>
      <c r="DK29" s="127">
        <v>0</v>
      </c>
      <c r="DL29" s="127">
        <v>0</v>
      </c>
      <c r="DM29" s="127">
        <v>0</v>
      </c>
      <c r="DN29" s="127">
        <v>-0.41502386387217266</v>
      </c>
      <c r="DO29" s="127">
        <v>0</v>
      </c>
      <c r="DP29" s="127">
        <v>0</v>
      </c>
      <c r="DQ29" s="127">
        <v>0</v>
      </c>
      <c r="DR29" s="127">
        <v>-7.8854534135712804</v>
      </c>
      <c r="DS29" s="127">
        <v>0</v>
      </c>
      <c r="DT29" s="127">
        <v>0</v>
      </c>
      <c r="DU29" s="127">
        <v>0</v>
      </c>
      <c r="DV29" s="127">
        <v>0</v>
      </c>
      <c r="DW29" s="127">
        <v>0</v>
      </c>
      <c r="DX29" s="127">
        <v>0</v>
      </c>
      <c r="DY29" s="127">
        <v>0</v>
      </c>
      <c r="DZ29" s="127">
        <v>-84.872380161859297</v>
      </c>
      <c r="EA29" s="127">
        <v>0</v>
      </c>
      <c r="EB29" s="127">
        <v>-64.847478730026978</v>
      </c>
      <c r="EC29" s="127">
        <v>0</v>
      </c>
      <c r="ED29" s="127">
        <v>0</v>
      </c>
      <c r="EE29" s="127">
        <v>0</v>
      </c>
      <c r="EF29" s="127">
        <v>0</v>
      </c>
      <c r="EG29" s="127">
        <v>0</v>
      </c>
      <c r="EH29" s="127">
        <v>0</v>
      </c>
      <c r="EI29" s="127">
        <v>0</v>
      </c>
      <c r="EJ29" s="127">
        <v>0</v>
      </c>
      <c r="EK29" s="127">
        <v>-3.7352147748495539</v>
      </c>
      <c r="EL29" s="127">
        <v>0</v>
      </c>
      <c r="EM29" s="127">
        <v>0</v>
      </c>
      <c r="EN29" s="127">
        <v>0</v>
      </c>
      <c r="EO29" s="127">
        <v>0</v>
      </c>
      <c r="EP29" s="127">
        <v>0</v>
      </c>
      <c r="EQ29" s="127">
        <v>0</v>
      </c>
      <c r="ER29" s="127">
        <v>0</v>
      </c>
      <c r="ES29" s="127">
        <v>-0.20751193193608633</v>
      </c>
      <c r="ET29" s="127">
        <v>0</v>
      </c>
      <c r="EU29" s="127">
        <v>0</v>
      </c>
      <c r="EV29" s="127">
        <v>0</v>
      </c>
      <c r="EW29" s="127">
        <v>0</v>
      </c>
      <c r="EX29" s="127">
        <v>-16.600954554886904</v>
      </c>
      <c r="EY29" s="127">
        <v>0</v>
      </c>
      <c r="EZ29" s="127">
        <v>0</v>
      </c>
      <c r="FA29" s="127">
        <v>0</v>
      </c>
      <c r="FB29" s="127">
        <v>0</v>
      </c>
      <c r="FC29" s="127">
        <v>0</v>
      </c>
      <c r="FD29" s="127">
        <v>0</v>
      </c>
      <c r="FE29" s="127">
        <v>0</v>
      </c>
      <c r="FF29" s="127">
        <v>-70.035277028429135</v>
      </c>
      <c r="FG29" s="127">
        <v>-11.413156256484747</v>
      </c>
      <c r="FH29" s="127">
        <v>0</v>
      </c>
      <c r="FI29" s="127">
        <v>0</v>
      </c>
      <c r="FJ29" s="127">
        <v>0</v>
      </c>
      <c r="FK29" s="127">
        <v>0</v>
      </c>
      <c r="FL29" s="127">
        <v>-164.34945009338037</v>
      </c>
      <c r="FM29" s="127">
        <v>0</v>
      </c>
      <c r="FN29" s="127">
        <v>0</v>
      </c>
      <c r="FO29" s="127">
        <v>0</v>
      </c>
      <c r="FP29" s="127">
        <v>0</v>
      </c>
      <c r="FQ29" s="127">
        <v>0</v>
      </c>
      <c r="FR29" s="127">
        <v>0</v>
      </c>
      <c r="FS29" s="127">
        <v>0</v>
      </c>
      <c r="FT29" s="127">
        <v>0</v>
      </c>
      <c r="FU29" s="127">
        <v>0</v>
      </c>
      <c r="FV29" s="127">
        <v>0</v>
      </c>
      <c r="FW29" s="127">
        <v>0</v>
      </c>
      <c r="FX29" s="127">
        <v>0</v>
      </c>
      <c r="FY29" s="127">
        <v>-1.3488275575845612</v>
      </c>
      <c r="FZ29" s="127">
        <v>0</v>
      </c>
      <c r="GA29" s="186"/>
      <c r="GB29" s="127">
        <v>0</v>
      </c>
      <c r="GC29" s="127">
        <v>0</v>
      </c>
      <c r="GD29" s="127">
        <v>0</v>
      </c>
      <c r="GE29" s="127">
        <v>0</v>
      </c>
      <c r="GF29" s="127">
        <v>0</v>
      </c>
      <c r="GG29" s="127">
        <v>0</v>
      </c>
      <c r="GH29" s="127">
        <v>0</v>
      </c>
      <c r="GI29" s="127">
        <v>0</v>
      </c>
      <c r="GJ29" s="127">
        <v>0</v>
      </c>
      <c r="GK29" s="127">
        <v>0</v>
      </c>
      <c r="GL29" s="127">
        <v>0</v>
      </c>
      <c r="GM29" s="127">
        <v>0</v>
      </c>
      <c r="GN29" s="127">
        <v>0</v>
      </c>
      <c r="GO29" s="127">
        <v>0</v>
      </c>
      <c r="GP29" s="127">
        <v>0</v>
      </c>
      <c r="GQ29" s="127">
        <v>0</v>
      </c>
      <c r="GR29" s="127">
        <v>0</v>
      </c>
      <c r="GS29" s="127">
        <v>0</v>
      </c>
      <c r="GT29" s="127">
        <v>0</v>
      </c>
      <c r="GU29" s="127">
        <v>0</v>
      </c>
      <c r="GV29" s="127">
        <v>0</v>
      </c>
      <c r="GW29" s="127">
        <v>0</v>
      </c>
      <c r="GX29" s="127">
        <v>0</v>
      </c>
      <c r="GY29" s="127">
        <v>0</v>
      </c>
      <c r="GZ29" s="127">
        <v>0</v>
      </c>
      <c r="HA29" s="127">
        <v>0</v>
      </c>
      <c r="HB29" s="127">
        <v>0</v>
      </c>
      <c r="HC29" s="127">
        <v>0</v>
      </c>
      <c r="HD29" s="127">
        <v>0</v>
      </c>
      <c r="HE29" s="127">
        <v>0</v>
      </c>
      <c r="HF29" s="127">
        <v>0</v>
      </c>
      <c r="HG29" s="127">
        <v>0</v>
      </c>
      <c r="HH29" s="127">
        <v>0</v>
      </c>
      <c r="HI29" s="127">
        <v>0</v>
      </c>
      <c r="HJ29" s="127">
        <v>0</v>
      </c>
      <c r="HK29" s="127">
        <v>0</v>
      </c>
      <c r="HL29" s="127">
        <v>0</v>
      </c>
      <c r="HM29" s="127">
        <v>0</v>
      </c>
      <c r="HN29" s="127">
        <v>0</v>
      </c>
      <c r="HO29" s="127">
        <v>0</v>
      </c>
      <c r="HP29" s="127">
        <v>0</v>
      </c>
      <c r="HQ29" s="127">
        <v>0</v>
      </c>
      <c r="HR29" s="127">
        <v>0</v>
      </c>
      <c r="HS29" s="127">
        <v>0</v>
      </c>
      <c r="HT29" s="127">
        <v>0</v>
      </c>
      <c r="HU29" s="127">
        <v>0</v>
      </c>
      <c r="HV29" s="127">
        <v>0</v>
      </c>
      <c r="HW29" s="127">
        <v>0</v>
      </c>
      <c r="HX29" s="127">
        <v>0</v>
      </c>
      <c r="HY29" s="127">
        <v>0</v>
      </c>
      <c r="HZ29" s="127">
        <v>0</v>
      </c>
      <c r="IA29" s="127">
        <v>0</v>
      </c>
      <c r="IB29" s="127">
        <v>0</v>
      </c>
      <c r="IC29" s="127">
        <v>0</v>
      </c>
      <c r="ID29" s="127">
        <v>0</v>
      </c>
      <c r="IE29" s="127">
        <v>0</v>
      </c>
      <c r="IF29" s="127">
        <v>0</v>
      </c>
      <c r="IG29" s="127">
        <v>0</v>
      </c>
      <c r="IH29" s="127">
        <v>0</v>
      </c>
      <c r="II29" s="127">
        <v>0</v>
      </c>
      <c r="IJ29" s="127">
        <v>0</v>
      </c>
      <c r="IK29" s="127">
        <v>0</v>
      </c>
      <c r="IL29" s="127">
        <v>0</v>
      </c>
      <c r="IM29" s="127">
        <v>0</v>
      </c>
      <c r="IN29" s="127">
        <v>0</v>
      </c>
      <c r="IO29" s="127">
        <v>0</v>
      </c>
      <c r="IP29" s="127">
        <v>0</v>
      </c>
      <c r="IQ29" s="127">
        <v>0</v>
      </c>
      <c r="IR29" s="127">
        <v>0</v>
      </c>
      <c r="IS29" s="127">
        <v>0</v>
      </c>
      <c r="IT29" s="127">
        <v>0</v>
      </c>
      <c r="IU29" s="127">
        <v>0</v>
      </c>
      <c r="IV29" s="127">
        <v>0</v>
      </c>
      <c r="IW29" s="127">
        <v>0</v>
      </c>
      <c r="IX29" s="127">
        <v>0</v>
      </c>
      <c r="IY29" s="127">
        <v>0</v>
      </c>
      <c r="IZ29" s="127">
        <v>0</v>
      </c>
      <c r="JA29" s="127">
        <v>0</v>
      </c>
      <c r="JB29" s="127">
        <v>0</v>
      </c>
      <c r="JC29" s="127">
        <v>0</v>
      </c>
      <c r="JD29" s="127">
        <v>0</v>
      </c>
      <c r="JE29" s="127">
        <v>0</v>
      </c>
      <c r="JF29" s="127">
        <v>0</v>
      </c>
      <c r="JG29" s="127">
        <v>0</v>
      </c>
      <c r="JH29" s="127">
        <v>0</v>
      </c>
      <c r="JI29" s="127">
        <v>0</v>
      </c>
      <c r="JJ29" s="127">
        <v>0</v>
      </c>
      <c r="JK29" s="127">
        <v>0</v>
      </c>
      <c r="JL29" s="127">
        <v>0</v>
      </c>
      <c r="JM29" s="127">
        <v>0</v>
      </c>
      <c r="JN29" s="127">
        <v>0</v>
      </c>
      <c r="JO29" s="127">
        <v>0</v>
      </c>
      <c r="JP29" s="127">
        <v>0</v>
      </c>
      <c r="JQ29" s="127">
        <v>0</v>
      </c>
      <c r="JR29" s="127">
        <v>0</v>
      </c>
      <c r="JS29" s="127">
        <v>0</v>
      </c>
      <c r="JT29" s="127">
        <v>0</v>
      </c>
      <c r="JU29" s="127">
        <v>0</v>
      </c>
      <c r="JV29" s="127">
        <v>0</v>
      </c>
    </row>
    <row r="30" spans="2:282" s="110" customFormat="1" ht="35.25" customHeight="1">
      <c r="B30" s="113" t="s">
        <v>75</v>
      </c>
      <c r="C30" s="4" t="s">
        <v>659</v>
      </c>
      <c r="D30" s="34" t="s">
        <v>364</v>
      </c>
      <c r="E30" s="114" t="s">
        <v>661</v>
      </c>
      <c r="F30" s="115" t="s">
        <v>211</v>
      </c>
      <c r="G30" s="124">
        <v>93685.100909477114</v>
      </c>
      <c r="H30" s="125">
        <f>SUM(I30:JV30)</f>
        <v>93685.100909477129</v>
      </c>
      <c r="I30" s="127">
        <v>0</v>
      </c>
      <c r="J30" s="127">
        <v>0</v>
      </c>
      <c r="K30" s="127">
        <v>0</v>
      </c>
      <c r="L30" s="127">
        <v>0</v>
      </c>
      <c r="M30" s="127">
        <v>0</v>
      </c>
      <c r="N30" s="127">
        <v>0</v>
      </c>
      <c r="O30" s="127">
        <v>0</v>
      </c>
      <c r="P30" s="127">
        <v>0</v>
      </c>
      <c r="Q30" s="127">
        <v>0</v>
      </c>
      <c r="R30" s="127">
        <v>0</v>
      </c>
      <c r="S30" s="127">
        <v>0</v>
      </c>
      <c r="T30" s="127">
        <v>0</v>
      </c>
      <c r="U30" s="127">
        <v>0</v>
      </c>
      <c r="V30" s="127">
        <v>0</v>
      </c>
      <c r="W30" s="127">
        <v>0</v>
      </c>
      <c r="X30" s="127">
        <v>0</v>
      </c>
      <c r="Y30" s="127">
        <v>0</v>
      </c>
      <c r="Z30" s="127">
        <v>0</v>
      </c>
      <c r="AA30" s="127">
        <v>0</v>
      </c>
      <c r="AB30" s="127">
        <v>0</v>
      </c>
      <c r="AC30" s="127">
        <v>0</v>
      </c>
      <c r="AD30" s="127">
        <v>0</v>
      </c>
      <c r="AE30" s="127">
        <v>0</v>
      </c>
      <c r="AF30" s="127">
        <v>0</v>
      </c>
      <c r="AG30" s="127">
        <v>0</v>
      </c>
      <c r="AH30" s="127">
        <v>0</v>
      </c>
      <c r="AI30" s="127">
        <v>0</v>
      </c>
      <c r="AJ30" s="127">
        <v>0</v>
      </c>
      <c r="AK30" s="127">
        <v>0</v>
      </c>
      <c r="AL30" s="127">
        <v>0</v>
      </c>
      <c r="AM30" s="127">
        <v>0</v>
      </c>
      <c r="AN30" s="127">
        <v>0</v>
      </c>
      <c r="AO30" s="127">
        <v>0</v>
      </c>
      <c r="AP30" s="127">
        <v>0</v>
      </c>
      <c r="AQ30" s="127">
        <v>0</v>
      </c>
      <c r="AR30" s="127">
        <v>0</v>
      </c>
      <c r="AS30" s="127">
        <v>0</v>
      </c>
      <c r="AT30" s="127">
        <v>0</v>
      </c>
      <c r="AU30" s="127">
        <v>0</v>
      </c>
      <c r="AV30" s="127">
        <v>0</v>
      </c>
      <c r="AW30" s="127">
        <v>0</v>
      </c>
      <c r="AX30" s="127">
        <v>0</v>
      </c>
      <c r="AY30" s="127">
        <v>0</v>
      </c>
      <c r="AZ30" s="127">
        <v>0</v>
      </c>
      <c r="BA30" s="127">
        <v>0</v>
      </c>
      <c r="BB30" s="127">
        <v>0</v>
      </c>
      <c r="BC30" s="127">
        <v>0</v>
      </c>
      <c r="BD30" s="127">
        <v>0</v>
      </c>
      <c r="BE30" s="127">
        <v>0</v>
      </c>
      <c r="BF30" s="127">
        <v>0</v>
      </c>
      <c r="BG30" s="127">
        <v>0</v>
      </c>
      <c r="BH30" s="127">
        <v>0</v>
      </c>
      <c r="BI30" s="127">
        <v>0</v>
      </c>
      <c r="BJ30" s="127">
        <v>0</v>
      </c>
      <c r="BK30" s="127">
        <v>0</v>
      </c>
      <c r="BL30" s="127">
        <v>0</v>
      </c>
      <c r="BM30" s="127">
        <v>0</v>
      </c>
      <c r="BN30" s="127">
        <v>0</v>
      </c>
      <c r="BO30" s="127">
        <v>0</v>
      </c>
      <c r="BP30" s="127">
        <v>0</v>
      </c>
      <c r="BQ30" s="127">
        <v>0</v>
      </c>
      <c r="BR30" s="127">
        <v>0</v>
      </c>
      <c r="BS30" s="127">
        <v>0</v>
      </c>
      <c r="BT30" s="127">
        <v>0</v>
      </c>
      <c r="BU30" s="127">
        <v>0</v>
      </c>
      <c r="BV30" s="127">
        <v>0</v>
      </c>
      <c r="BW30" s="127">
        <v>0</v>
      </c>
      <c r="BX30" s="127">
        <v>0</v>
      </c>
      <c r="BY30" s="127">
        <v>0</v>
      </c>
      <c r="BZ30" s="127">
        <v>0</v>
      </c>
      <c r="CA30" s="127">
        <v>0</v>
      </c>
      <c r="CB30" s="127">
        <v>0</v>
      </c>
      <c r="CC30" s="127">
        <v>0</v>
      </c>
      <c r="CD30" s="127">
        <v>0</v>
      </c>
      <c r="CE30" s="127">
        <v>0</v>
      </c>
      <c r="CF30" s="127">
        <v>0</v>
      </c>
      <c r="CG30" s="127">
        <v>0</v>
      </c>
      <c r="CH30" s="127">
        <v>0</v>
      </c>
      <c r="CI30" s="127">
        <v>0</v>
      </c>
      <c r="CJ30" s="127">
        <v>0</v>
      </c>
      <c r="CK30" s="127">
        <v>0</v>
      </c>
      <c r="CL30" s="127">
        <v>0</v>
      </c>
      <c r="CM30" s="127">
        <v>0</v>
      </c>
      <c r="CN30" s="127">
        <v>0</v>
      </c>
      <c r="CO30" s="127">
        <v>0</v>
      </c>
      <c r="CP30" s="127">
        <v>0</v>
      </c>
      <c r="CQ30" s="127">
        <v>0</v>
      </c>
      <c r="CR30" s="127">
        <v>0</v>
      </c>
      <c r="CS30" s="127">
        <v>0</v>
      </c>
      <c r="CT30" s="127">
        <v>0</v>
      </c>
      <c r="CU30" s="127">
        <v>0</v>
      </c>
      <c r="CV30" s="127">
        <v>0</v>
      </c>
      <c r="CW30" s="127">
        <v>0</v>
      </c>
      <c r="CX30" s="127">
        <v>0</v>
      </c>
      <c r="CY30" s="127">
        <v>0</v>
      </c>
      <c r="CZ30" s="127">
        <v>0</v>
      </c>
      <c r="DA30" s="127">
        <v>0</v>
      </c>
      <c r="DB30" s="127">
        <v>0</v>
      </c>
      <c r="DC30" s="127">
        <v>0</v>
      </c>
      <c r="DD30" s="127">
        <v>0</v>
      </c>
      <c r="DE30" s="127">
        <v>0</v>
      </c>
      <c r="DF30" s="127">
        <v>0</v>
      </c>
      <c r="DG30" s="127">
        <v>0</v>
      </c>
      <c r="DH30" s="127">
        <v>0</v>
      </c>
      <c r="DI30" s="127">
        <v>0</v>
      </c>
      <c r="DJ30" s="127">
        <v>0</v>
      </c>
      <c r="DK30" s="127">
        <v>0</v>
      </c>
      <c r="DL30" s="127">
        <v>0</v>
      </c>
      <c r="DM30" s="127">
        <v>0</v>
      </c>
      <c r="DN30" s="127">
        <v>0</v>
      </c>
      <c r="DO30" s="127">
        <v>0</v>
      </c>
      <c r="DP30" s="127">
        <v>0</v>
      </c>
      <c r="DQ30" s="127">
        <v>0</v>
      </c>
      <c r="DR30" s="127">
        <v>0</v>
      </c>
      <c r="DS30" s="127">
        <v>0</v>
      </c>
      <c r="DT30" s="127">
        <v>0</v>
      </c>
      <c r="DU30" s="127">
        <v>0</v>
      </c>
      <c r="DV30" s="127">
        <v>0</v>
      </c>
      <c r="DW30" s="127">
        <v>0</v>
      </c>
      <c r="DX30" s="127">
        <v>0</v>
      </c>
      <c r="DY30" s="127">
        <v>0</v>
      </c>
      <c r="DZ30" s="127">
        <v>0</v>
      </c>
      <c r="EA30" s="127">
        <v>0</v>
      </c>
      <c r="EB30" s="127">
        <v>0</v>
      </c>
      <c r="EC30" s="127">
        <v>0</v>
      </c>
      <c r="ED30" s="127">
        <v>0</v>
      </c>
      <c r="EE30" s="127">
        <v>0</v>
      </c>
      <c r="EF30" s="127">
        <v>0</v>
      </c>
      <c r="EG30" s="127">
        <v>0</v>
      </c>
      <c r="EH30" s="127">
        <v>0</v>
      </c>
      <c r="EI30" s="127">
        <v>0</v>
      </c>
      <c r="EJ30" s="127">
        <v>0</v>
      </c>
      <c r="EK30" s="127">
        <v>0</v>
      </c>
      <c r="EL30" s="127">
        <v>0</v>
      </c>
      <c r="EM30" s="127">
        <v>0</v>
      </c>
      <c r="EN30" s="127">
        <v>0</v>
      </c>
      <c r="EO30" s="127">
        <v>0</v>
      </c>
      <c r="EP30" s="127">
        <v>0</v>
      </c>
      <c r="EQ30" s="127">
        <v>0</v>
      </c>
      <c r="ER30" s="127">
        <v>0</v>
      </c>
      <c r="ES30" s="127">
        <v>0</v>
      </c>
      <c r="ET30" s="127">
        <v>0</v>
      </c>
      <c r="EU30" s="127">
        <v>0</v>
      </c>
      <c r="EV30" s="127">
        <v>0</v>
      </c>
      <c r="EW30" s="127">
        <v>0</v>
      </c>
      <c r="EX30" s="127">
        <v>0</v>
      </c>
      <c r="EY30" s="127">
        <v>0</v>
      </c>
      <c r="EZ30" s="127">
        <v>0</v>
      </c>
      <c r="FA30" s="127">
        <v>0</v>
      </c>
      <c r="FB30" s="127">
        <v>0</v>
      </c>
      <c r="FC30" s="127">
        <v>0</v>
      </c>
      <c r="FD30" s="127">
        <v>0</v>
      </c>
      <c r="FE30" s="127">
        <v>0</v>
      </c>
      <c r="FF30" s="127">
        <v>0</v>
      </c>
      <c r="FG30" s="127">
        <v>0</v>
      </c>
      <c r="FH30" s="127">
        <v>0</v>
      </c>
      <c r="FI30" s="127">
        <v>0</v>
      </c>
      <c r="FJ30" s="127">
        <v>0</v>
      </c>
      <c r="FK30" s="127">
        <v>0</v>
      </c>
      <c r="FL30" s="127">
        <v>0</v>
      </c>
      <c r="FM30" s="127">
        <v>0</v>
      </c>
      <c r="FN30" s="127">
        <v>0</v>
      </c>
      <c r="FO30" s="127">
        <v>0</v>
      </c>
      <c r="FP30" s="127">
        <v>0</v>
      </c>
      <c r="FQ30" s="127">
        <v>0</v>
      </c>
      <c r="FR30" s="127">
        <v>0</v>
      </c>
      <c r="FS30" s="127">
        <v>0</v>
      </c>
      <c r="FT30" s="127">
        <v>0</v>
      </c>
      <c r="FU30" s="127">
        <v>0</v>
      </c>
      <c r="FV30" s="127">
        <v>0</v>
      </c>
      <c r="FW30" s="127">
        <v>0</v>
      </c>
      <c r="FX30" s="127">
        <v>0</v>
      </c>
      <c r="FY30" s="127">
        <v>0</v>
      </c>
      <c r="FZ30" s="127">
        <v>0</v>
      </c>
      <c r="GA30" s="186"/>
      <c r="GB30" s="194">
        <v>38786.67706891409</v>
      </c>
      <c r="GC30" s="194">
        <v>8.0276478244700638</v>
      </c>
      <c r="GD30" s="194">
        <v>86.214206024544424</v>
      </c>
      <c r="GE30" s="194">
        <v>23.961435477872815</v>
      </c>
      <c r="GF30" s="194">
        <v>40.089378951283003</v>
      </c>
      <c r="GG30" s="194">
        <v>0</v>
      </c>
      <c r="GH30" s="194">
        <v>16288.906170979546</v>
      </c>
      <c r="GI30" s="194">
        <v>13.374766530308666</v>
      </c>
      <c r="GJ30" s="194">
        <v>0.13562454444031238</v>
      </c>
      <c r="GK30" s="194">
        <v>234.631292301971</v>
      </c>
      <c r="GL30" s="194">
        <v>376.77500855336552</v>
      </c>
      <c r="GM30" s="194">
        <v>471.15485816288583</v>
      </c>
      <c r="GN30" s="194">
        <v>157.04437017478617</v>
      </c>
      <c r="GO30" s="194">
        <v>240.42552934176274</v>
      </c>
      <c r="GP30" s="194">
        <v>0</v>
      </c>
      <c r="GQ30" s="194">
        <v>221.11699999999999</v>
      </c>
      <c r="GR30" s="194">
        <v>10565.713772108591</v>
      </c>
      <c r="GS30" s="194">
        <v>219.18438081071031</v>
      </c>
      <c r="GT30" s="194">
        <v>54.085919747117885</v>
      </c>
      <c r="GU30" s="194">
        <v>137.15637136481965</v>
      </c>
      <c r="GV30" s="194">
        <v>11.442205544812197</v>
      </c>
      <c r="GW30" s="194">
        <v>167.56126009669021</v>
      </c>
      <c r="GX30" s="194">
        <v>0</v>
      </c>
      <c r="GY30" s="194">
        <v>1.4534628486426182</v>
      </c>
      <c r="GZ30" s="194">
        <v>0</v>
      </c>
      <c r="HA30" s="194">
        <v>0</v>
      </c>
      <c r="HB30" s="194">
        <v>177.5121532168092</v>
      </c>
      <c r="HC30" s="194">
        <v>144.96630018594274</v>
      </c>
      <c r="HD30" s="194">
        <v>92.037821866865002</v>
      </c>
      <c r="HE30" s="194">
        <v>442.8514122722201</v>
      </c>
      <c r="HF30" s="194">
        <v>932.78869505392345</v>
      </c>
      <c r="HG30" s="194">
        <v>4680.6834503532909</v>
      </c>
      <c r="HH30" s="194">
        <v>225.47669721085904</v>
      </c>
      <c r="HI30" s="194">
        <v>1070.8742768315358</v>
      </c>
      <c r="HJ30" s="194">
        <v>2483.5495892896988</v>
      </c>
      <c r="HK30" s="194">
        <v>0</v>
      </c>
      <c r="HL30" s="194">
        <v>13242.698412867237</v>
      </c>
      <c r="HM30" s="194">
        <v>20.625799479360357</v>
      </c>
      <c r="HN30" s="194">
        <v>0</v>
      </c>
      <c r="HO30" s="194">
        <v>0</v>
      </c>
      <c r="HP30" s="194">
        <v>0</v>
      </c>
      <c r="HQ30" s="194">
        <v>0</v>
      </c>
      <c r="HR30" s="194">
        <v>0</v>
      </c>
      <c r="HS30" s="194">
        <v>3.3921610264038677</v>
      </c>
      <c r="HT30" s="194">
        <v>0</v>
      </c>
      <c r="HU30" s="194">
        <v>0</v>
      </c>
      <c r="HV30" s="194">
        <v>0</v>
      </c>
      <c r="HW30" s="194">
        <v>3.3059566381554482</v>
      </c>
      <c r="HX30" s="194">
        <v>5.9868150241725555</v>
      </c>
      <c r="HY30" s="194">
        <v>0</v>
      </c>
      <c r="HZ30" s="194">
        <v>0</v>
      </c>
      <c r="IA30" s="194">
        <v>0</v>
      </c>
      <c r="IB30" s="194">
        <v>0</v>
      </c>
      <c r="IC30" s="194">
        <v>0</v>
      </c>
      <c r="ID30" s="194">
        <v>0</v>
      </c>
      <c r="IE30" s="194">
        <v>162.23382878393457</v>
      </c>
      <c r="IF30" s="194">
        <v>0</v>
      </c>
      <c r="IG30" s="194">
        <v>0</v>
      </c>
      <c r="IH30" s="194">
        <v>340.12184492376349</v>
      </c>
      <c r="II30" s="194">
        <v>0</v>
      </c>
      <c r="IJ30" s="194">
        <v>0</v>
      </c>
      <c r="IK30" s="194">
        <v>7.4119630345853471</v>
      </c>
      <c r="IL30" s="194">
        <v>0</v>
      </c>
      <c r="IM30" s="194">
        <v>0</v>
      </c>
      <c r="IN30" s="194">
        <v>0</v>
      </c>
      <c r="IO30" s="194">
        <v>0</v>
      </c>
      <c r="IP30" s="194">
        <v>2.2560316102640385</v>
      </c>
      <c r="IQ30" s="194">
        <v>0</v>
      </c>
      <c r="IR30" s="194">
        <v>0</v>
      </c>
      <c r="IS30" s="194">
        <v>837.56513796950537</v>
      </c>
      <c r="IT30" s="194">
        <v>2.5490516920788395</v>
      </c>
      <c r="IU30" s="194">
        <v>0</v>
      </c>
      <c r="IV30" s="194">
        <v>0</v>
      </c>
      <c r="IW30" s="194">
        <v>0</v>
      </c>
      <c r="IX30" s="194">
        <v>0</v>
      </c>
      <c r="IY30" s="194">
        <v>309.24473439940493</v>
      </c>
      <c r="IZ30" s="194">
        <v>11.718854592785423</v>
      </c>
      <c r="JA30" s="194">
        <v>0</v>
      </c>
      <c r="JB30" s="194">
        <v>0</v>
      </c>
      <c r="JC30" s="194">
        <v>0.10442543696541465</v>
      </c>
      <c r="JD30" s="194">
        <v>0</v>
      </c>
      <c r="JE30" s="194">
        <v>0</v>
      </c>
      <c r="JF30" s="194">
        <v>0</v>
      </c>
      <c r="JG30" s="194">
        <v>0</v>
      </c>
      <c r="JH30" s="194">
        <v>26.093867608776499</v>
      </c>
      <c r="JI30" s="194">
        <v>0</v>
      </c>
      <c r="JJ30" s="194">
        <v>0</v>
      </c>
      <c r="JK30" s="194">
        <v>6.5250918557084416</v>
      </c>
      <c r="JL30" s="194">
        <v>0</v>
      </c>
      <c r="JM30" s="194">
        <v>8.4279806619561164</v>
      </c>
      <c r="JN30" s="194">
        <v>6.5954183711416885</v>
      </c>
      <c r="JO30" s="194">
        <v>0</v>
      </c>
      <c r="JP30" s="194">
        <v>0</v>
      </c>
      <c r="JQ30" s="194">
        <v>3.9465763480847902</v>
      </c>
      <c r="JR30" s="194">
        <v>0</v>
      </c>
      <c r="JS30" s="194">
        <v>319.53421323912238</v>
      </c>
      <c r="JT30" s="194">
        <v>7.9906545184083306</v>
      </c>
      <c r="JU30" s="194">
        <v>0</v>
      </c>
      <c r="JV30" s="194">
        <v>0.8999628114540722</v>
      </c>
    </row>
    <row r="31" spans="2:282">
      <c r="B31" s="50"/>
      <c r="C31" s="39"/>
      <c r="D31" s="8"/>
      <c r="E31" s="46"/>
      <c r="F31" s="66"/>
      <c r="G31" s="68"/>
      <c r="H31" s="45">
        <f t="shared" si="7"/>
        <v>0</v>
      </c>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c r="DI31" s="128"/>
      <c r="DJ31" s="128"/>
      <c r="DK31" s="128"/>
      <c r="DL31" s="128"/>
      <c r="DM31" s="128"/>
      <c r="DN31" s="128"/>
      <c r="DO31" s="128"/>
      <c r="DP31" s="128"/>
      <c r="DQ31" s="128"/>
      <c r="DR31" s="128"/>
      <c r="DS31" s="128"/>
      <c r="DT31" s="128"/>
      <c r="DU31" s="128"/>
      <c r="DV31" s="128"/>
      <c r="DW31" s="128"/>
      <c r="DX31" s="128"/>
      <c r="DY31" s="128"/>
      <c r="DZ31" s="128"/>
      <c r="EA31" s="128"/>
      <c r="EB31" s="128"/>
      <c r="EC31" s="128"/>
      <c r="ED31" s="128"/>
      <c r="EE31" s="128"/>
      <c r="EF31" s="128"/>
      <c r="EG31" s="128"/>
      <c r="EH31" s="128"/>
      <c r="EI31" s="128"/>
      <c r="EJ31" s="128"/>
      <c r="EK31" s="128"/>
      <c r="EL31" s="128"/>
      <c r="EM31" s="128"/>
      <c r="EN31" s="128"/>
      <c r="EO31" s="128"/>
      <c r="EP31" s="128"/>
      <c r="EQ31" s="128"/>
      <c r="ER31" s="128"/>
      <c r="ES31" s="128"/>
      <c r="ET31" s="128"/>
      <c r="EU31" s="128"/>
      <c r="EV31" s="128"/>
      <c r="EW31" s="128"/>
      <c r="EX31" s="128"/>
      <c r="EY31" s="128"/>
      <c r="EZ31" s="128"/>
      <c r="FA31" s="128"/>
      <c r="FB31" s="128"/>
      <c r="FC31" s="128"/>
      <c r="FD31" s="128"/>
      <c r="FE31" s="128"/>
      <c r="FF31" s="128"/>
      <c r="FG31" s="128"/>
      <c r="FH31" s="128"/>
      <c r="FI31" s="128"/>
      <c r="FJ31" s="128"/>
      <c r="FK31" s="128"/>
      <c r="FL31" s="128"/>
      <c r="FM31" s="128"/>
      <c r="FN31" s="128"/>
      <c r="FO31" s="128"/>
      <c r="FP31" s="128"/>
      <c r="FQ31" s="128"/>
      <c r="FR31" s="128"/>
      <c r="FS31" s="128"/>
      <c r="FT31" s="128"/>
      <c r="FU31" s="128"/>
      <c r="FV31" s="128"/>
      <c r="FW31" s="128"/>
      <c r="FX31" s="128"/>
      <c r="FY31" s="128"/>
      <c r="FZ31" s="128"/>
      <c r="GA31" s="187"/>
    </row>
    <row r="32" spans="2:282">
      <c r="B32" s="55" t="s">
        <v>76</v>
      </c>
      <c r="C32" s="52" t="s">
        <v>77</v>
      </c>
      <c r="D32" s="7"/>
      <c r="E32" s="46"/>
      <c r="F32" s="66"/>
      <c r="G32" s="68"/>
      <c r="H32" s="45">
        <f t="shared" si="7"/>
        <v>0</v>
      </c>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c r="BS32" s="126"/>
      <c r="BT32" s="126"/>
      <c r="BU32" s="126"/>
      <c r="BV32" s="126"/>
      <c r="BW32" s="126"/>
      <c r="BX32" s="126"/>
      <c r="BY32" s="126"/>
      <c r="BZ32" s="126"/>
      <c r="CA32" s="126"/>
      <c r="CB32" s="126"/>
      <c r="CC32" s="126"/>
      <c r="CD32" s="126"/>
      <c r="CE32" s="126"/>
      <c r="CF32" s="126"/>
      <c r="CG32" s="126"/>
      <c r="CH32" s="126"/>
      <c r="CI32" s="126"/>
      <c r="CJ32" s="126"/>
      <c r="CK32" s="126"/>
      <c r="CL32" s="126"/>
      <c r="CM32" s="126"/>
      <c r="CN32" s="126"/>
      <c r="CO32" s="126"/>
      <c r="CP32" s="126"/>
      <c r="CQ32" s="126"/>
      <c r="CR32" s="126"/>
      <c r="CS32" s="126"/>
      <c r="CT32" s="126"/>
      <c r="CU32" s="126"/>
      <c r="CV32" s="126"/>
      <c r="CW32" s="126"/>
      <c r="CX32" s="126"/>
      <c r="CY32" s="126"/>
      <c r="CZ32" s="126"/>
      <c r="DA32" s="126"/>
      <c r="DB32" s="126"/>
      <c r="DC32" s="126"/>
      <c r="DD32" s="126"/>
      <c r="DE32" s="126"/>
      <c r="DF32" s="126"/>
      <c r="DG32" s="126"/>
      <c r="DH32" s="126"/>
      <c r="DI32" s="126"/>
      <c r="DJ32" s="126"/>
      <c r="DK32" s="126"/>
      <c r="DL32" s="126"/>
      <c r="DM32" s="126"/>
      <c r="DN32" s="126"/>
      <c r="DO32" s="126"/>
      <c r="DP32" s="126"/>
      <c r="DQ32" s="126"/>
      <c r="DR32" s="126"/>
      <c r="DS32" s="126"/>
      <c r="DT32" s="126"/>
      <c r="DU32" s="126"/>
      <c r="DV32" s="126"/>
      <c r="DW32" s="126"/>
      <c r="DX32" s="126"/>
      <c r="DY32" s="126"/>
      <c r="DZ32" s="126"/>
      <c r="EA32" s="126"/>
      <c r="EB32" s="126"/>
      <c r="EC32" s="126"/>
      <c r="ED32" s="126"/>
      <c r="EE32" s="126"/>
      <c r="EF32" s="126"/>
      <c r="EG32" s="126"/>
      <c r="EH32" s="126"/>
      <c r="EI32" s="126"/>
      <c r="EJ32" s="126"/>
      <c r="EK32" s="126"/>
      <c r="EL32" s="126"/>
      <c r="EM32" s="126"/>
      <c r="EN32" s="126"/>
      <c r="EO32" s="126"/>
      <c r="EP32" s="126"/>
      <c r="EQ32" s="126"/>
      <c r="ER32" s="126"/>
      <c r="ES32" s="126"/>
      <c r="ET32" s="126"/>
      <c r="EU32" s="126"/>
      <c r="EV32" s="126"/>
      <c r="EW32" s="126"/>
      <c r="EX32" s="126"/>
      <c r="EY32" s="126"/>
      <c r="EZ32" s="126"/>
      <c r="FA32" s="126"/>
      <c r="FB32" s="126"/>
      <c r="FC32" s="126"/>
      <c r="FD32" s="126"/>
      <c r="FE32" s="126"/>
      <c r="FF32" s="126"/>
      <c r="FG32" s="126"/>
      <c r="FH32" s="126"/>
      <c r="FI32" s="126"/>
      <c r="FJ32" s="126"/>
      <c r="FK32" s="126"/>
      <c r="FL32" s="126"/>
      <c r="FM32" s="126"/>
      <c r="FN32" s="126"/>
      <c r="FO32" s="126"/>
      <c r="FP32" s="126"/>
      <c r="FQ32" s="126"/>
      <c r="FR32" s="126"/>
      <c r="FS32" s="126"/>
      <c r="FT32" s="126"/>
      <c r="FU32" s="126"/>
      <c r="FV32" s="126"/>
      <c r="FW32" s="126"/>
      <c r="FX32" s="126"/>
      <c r="FY32" s="126"/>
      <c r="FZ32" s="126"/>
      <c r="GA32" s="187"/>
    </row>
    <row r="33" spans="2:282">
      <c r="B33" s="49" t="s">
        <v>78</v>
      </c>
      <c r="C33" s="39" t="s">
        <v>79</v>
      </c>
      <c r="D33" s="34" t="s">
        <v>192</v>
      </c>
      <c r="E33" s="46"/>
      <c r="F33" s="66"/>
      <c r="G33" s="68"/>
      <c r="H33" s="45">
        <f t="shared" si="7"/>
        <v>0</v>
      </c>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28"/>
      <c r="EA33" s="128"/>
      <c r="EB33" s="128"/>
      <c r="EC33" s="128"/>
      <c r="ED33" s="128"/>
      <c r="EE33" s="128"/>
      <c r="EF33" s="128"/>
      <c r="EG33" s="128"/>
      <c r="EH33" s="128"/>
      <c r="EI33" s="128"/>
      <c r="EJ33" s="128"/>
      <c r="EK33" s="128"/>
      <c r="EL33" s="128"/>
      <c r="EM33" s="128"/>
      <c r="EN33" s="128"/>
      <c r="EO33" s="128"/>
      <c r="EP33" s="128"/>
      <c r="EQ33" s="128"/>
      <c r="ER33" s="128"/>
      <c r="ES33" s="128"/>
      <c r="ET33" s="128"/>
      <c r="EU33" s="128"/>
      <c r="EV33" s="128"/>
      <c r="EW33" s="128"/>
      <c r="EX33" s="128"/>
      <c r="EY33" s="128"/>
      <c r="EZ33" s="128"/>
      <c r="FA33" s="128"/>
      <c r="FB33" s="128"/>
      <c r="FC33" s="128"/>
      <c r="FD33" s="128"/>
      <c r="FE33" s="128"/>
      <c r="FF33" s="128"/>
      <c r="FG33" s="128"/>
      <c r="FH33" s="128"/>
      <c r="FI33" s="128"/>
      <c r="FJ33" s="128"/>
      <c r="FK33" s="128"/>
      <c r="FL33" s="128"/>
      <c r="FM33" s="128"/>
      <c r="FN33" s="128"/>
      <c r="FO33" s="128"/>
      <c r="FP33" s="128"/>
      <c r="FQ33" s="128"/>
      <c r="FR33" s="128"/>
      <c r="FS33" s="128"/>
      <c r="FT33" s="128"/>
      <c r="FU33" s="128"/>
      <c r="FV33" s="128"/>
      <c r="FW33" s="128"/>
      <c r="FX33" s="128"/>
      <c r="FY33" s="128"/>
      <c r="FZ33" s="128"/>
      <c r="GA33" s="187"/>
    </row>
    <row r="34" spans="2:282">
      <c r="B34" s="49" t="s">
        <v>78</v>
      </c>
      <c r="C34" s="39" t="s">
        <v>363</v>
      </c>
      <c r="D34" s="34" t="s">
        <v>364</v>
      </c>
      <c r="E34" s="114" t="s">
        <v>662</v>
      </c>
      <c r="F34" s="115" t="s">
        <v>373</v>
      </c>
      <c r="G34" s="124">
        <v>8820.4629199999999</v>
      </c>
      <c r="H34" s="125">
        <f>SUM(I34:JV34)</f>
        <v>8820.4629199999999</v>
      </c>
      <c r="I34" s="126">
        <v>934.40699999999993</v>
      </c>
      <c r="J34" s="126">
        <v>1147.7860000000001</v>
      </c>
      <c r="K34" s="126">
        <v>0</v>
      </c>
      <c r="L34" s="126">
        <v>0</v>
      </c>
      <c r="M34" s="126">
        <v>0</v>
      </c>
      <c r="N34" s="126">
        <v>0</v>
      </c>
      <c r="O34" s="126">
        <v>0</v>
      </c>
      <c r="P34" s="126">
        <v>0</v>
      </c>
      <c r="Q34" s="126">
        <v>338.84500000000003</v>
      </c>
      <c r="R34" s="126">
        <v>0</v>
      </c>
      <c r="S34" s="126">
        <v>0</v>
      </c>
      <c r="T34" s="126">
        <v>759.298</v>
      </c>
      <c r="U34" s="126">
        <v>0</v>
      </c>
      <c r="V34" s="126">
        <v>0</v>
      </c>
      <c r="W34" s="126">
        <v>4.383</v>
      </c>
      <c r="X34" s="126">
        <v>0</v>
      </c>
      <c r="Y34" s="126">
        <v>798.01700000000005</v>
      </c>
      <c r="Z34" s="126">
        <v>11.667999999999999</v>
      </c>
      <c r="AA34" s="126">
        <v>0</v>
      </c>
      <c r="AB34" s="126">
        <v>0</v>
      </c>
      <c r="AC34" s="126">
        <v>0</v>
      </c>
      <c r="AD34" s="126">
        <v>0</v>
      </c>
      <c r="AE34" s="126">
        <v>0</v>
      </c>
      <c r="AF34" s="126">
        <v>0</v>
      </c>
      <c r="AG34" s="126">
        <v>0</v>
      </c>
      <c r="AH34" s="126">
        <v>0</v>
      </c>
      <c r="AI34" s="126">
        <v>0</v>
      </c>
      <c r="AJ34" s="126">
        <v>0</v>
      </c>
      <c r="AK34" s="126">
        <v>0</v>
      </c>
      <c r="AL34" s="126">
        <v>968.1</v>
      </c>
      <c r="AM34" s="126">
        <v>414.9</v>
      </c>
      <c r="AN34" s="126">
        <v>1575</v>
      </c>
      <c r="AO34" s="126">
        <v>0</v>
      </c>
      <c r="AP34" s="126">
        <v>0</v>
      </c>
      <c r="AQ34" s="126">
        <v>0</v>
      </c>
      <c r="AR34" s="126">
        <v>0</v>
      </c>
      <c r="AS34" s="126">
        <v>0</v>
      </c>
      <c r="AT34" s="126">
        <v>0</v>
      </c>
      <c r="AU34" s="126">
        <v>11.27392</v>
      </c>
      <c r="AV34" s="126">
        <v>0</v>
      </c>
      <c r="AW34" s="126">
        <v>0</v>
      </c>
      <c r="AX34" s="126">
        <v>0</v>
      </c>
      <c r="AY34" s="126">
        <v>0</v>
      </c>
      <c r="AZ34" s="126">
        <v>0</v>
      </c>
      <c r="BA34" s="126">
        <v>0</v>
      </c>
      <c r="BB34" s="126">
        <v>0</v>
      </c>
      <c r="BC34" s="126">
        <v>151.786</v>
      </c>
      <c r="BD34" s="126">
        <v>0</v>
      </c>
      <c r="BE34" s="126">
        <v>0</v>
      </c>
      <c r="BF34" s="126">
        <v>0</v>
      </c>
      <c r="BG34" s="126">
        <v>0</v>
      </c>
      <c r="BH34" s="126">
        <v>0</v>
      </c>
      <c r="BI34" s="126">
        <v>0</v>
      </c>
      <c r="BJ34" s="126">
        <v>0</v>
      </c>
      <c r="BK34" s="126">
        <v>0</v>
      </c>
      <c r="BL34" s="126">
        <v>0</v>
      </c>
      <c r="BM34" s="126">
        <v>0</v>
      </c>
      <c r="BN34" s="126">
        <v>27.135000000000002</v>
      </c>
      <c r="BO34" s="126">
        <v>0</v>
      </c>
      <c r="BP34" s="126">
        <v>18.067</v>
      </c>
      <c r="BQ34" s="126">
        <v>0</v>
      </c>
      <c r="BR34" s="126">
        <v>0</v>
      </c>
      <c r="BS34" s="126">
        <v>0</v>
      </c>
      <c r="BT34" s="126">
        <v>3.1080000000000001</v>
      </c>
      <c r="BU34" s="126">
        <v>0</v>
      </c>
      <c r="BV34" s="126">
        <v>0</v>
      </c>
      <c r="BW34" s="126">
        <v>103.28</v>
      </c>
      <c r="BX34" s="126">
        <v>0</v>
      </c>
      <c r="BY34" s="126">
        <v>0</v>
      </c>
      <c r="BZ34" s="126">
        <v>0</v>
      </c>
      <c r="CA34" s="126">
        <v>0</v>
      </c>
      <c r="CB34" s="126">
        <v>0</v>
      </c>
      <c r="CC34" s="126">
        <v>0</v>
      </c>
      <c r="CD34" s="126">
        <v>0</v>
      </c>
      <c r="CE34" s="126">
        <v>0</v>
      </c>
      <c r="CF34" s="126">
        <v>504.51400000000001</v>
      </c>
      <c r="CG34" s="126">
        <v>0</v>
      </c>
      <c r="CH34" s="126">
        <v>0</v>
      </c>
      <c r="CI34" s="126">
        <v>0</v>
      </c>
      <c r="CJ34" s="126">
        <v>50.996000000000002</v>
      </c>
      <c r="CK34" s="126">
        <v>0</v>
      </c>
      <c r="CL34" s="126">
        <v>0</v>
      </c>
      <c r="CM34" s="126">
        <v>40.105000000000004</v>
      </c>
      <c r="CN34" s="126">
        <v>0</v>
      </c>
      <c r="CO34" s="126">
        <v>20.213999999999999</v>
      </c>
      <c r="CP34" s="126">
        <v>0</v>
      </c>
      <c r="CQ34" s="126">
        <v>0</v>
      </c>
      <c r="CR34" s="126">
        <v>0</v>
      </c>
      <c r="CS34" s="126">
        <v>0</v>
      </c>
      <c r="CT34" s="126">
        <v>0</v>
      </c>
      <c r="CU34" s="126">
        <v>0</v>
      </c>
      <c r="CV34" s="126">
        <v>162.62200000000001</v>
      </c>
      <c r="CW34" s="126">
        <v>0</v>
      </c>
      <c r="CX34" s="126">
        <v>0</v>
      </c>
      <c r="CY34" s="126">
        <v>0</v>
      </c>
      <c r="CZ34" s="126">
        <v>0</v>
      </c>
      <c r="DA34" s="126">
        <v>32.350999999999999</v>
      </c>
      <c r="DB34" s="126">
        <v>0</v>
      </c>
      <c r="DC34" s="126">
        <v>0</v>
      </c>
      <c r="DD34" s="126">
        <v>0</v>
      </c>
      <c r="DE34" s="126">
        <v>0</v>
      </c>
      <c r="DF34" s="126">
        <v>0</v>
      </c>
      <c r="DG34" s="126">
        <v>0</v>
      </c>
      <c r="DH34" s="126">
        <v>0</v>
      </c>
      <c r="DI34" s="126">
        <v>0</v>
      </c>
      <c r="DJ34" s="126">
        <v>0</v>
      </c>
      <c r="DK34" s="126">
        <v>0</v>
      </c>
      <c r="DL34" s="126">
        <v>0</v>
      </c>
      <c r="DM34" s="126">
        <v>0</v>
      </c>
      <c r="DN34" s="126">
        <v>0</v>
      </c>
      <c r="DO34" s="126">
        <v>0</v>
      </c>
      <c r="DP34" s="126">
        <v>0</v>
      </c>
      <c r="DQ34" s="126">
        <v>0</v>
      </c>
      <c r="DR34" s="126">
        <v>97.416000000000011</v>
      </c>
      <c r="DS34" s="126">
        <v>0</v>
      </c>
      <c r="DT34" s="126">
        <v>0</v>
      </c>
      <c r="DU34" s="126">
        <v>0</v>
      </c>
      <c r="DV34" s="126">
        <v>0</v>
      </c>
      <c r="DW34" s="126">
        <v>0</v>
      </c>
      <c r="DX34" s="126">
        <v>0</v>
      </c>
      <c r="DY34" s="126">
        <v>0</v>
      </c>
      <c r="DZ34" s="126">
        <v>2.02</v>
      </c>
      <c r="EA34" s="126">
        <v>0</v>
      </c>
      <c r="EB34" s="126">
        <v>20</v>
      </c>
      <c r="EC34" s="126">
        <v>0</v>
      </c>
      <c r="ED34" s="126">
        <v>0</v>
      </c>
      <c r="EE34" s="126">
        <v>216.57400000000001</v>
      </c>
      <c r="EF34" s="126">
        <v>0</v>
      </c>
      <c r="EG34" s="126">
        <v>0</v>
      </c>
      <c r="EH34" s="126">
        <v>0</v>
      </c>
      <c r="EI34" s="126">
        <v>0</v>
      </c>
      <c r="EJ34" s="126">
        <v>0</v>
      </c>
      <c r="EK34" s="126">
        <v>0</v>
      </c>
      <c r="EL34" s="126">
        <v>0</v>
      </c>
      <c r="EM34" s="126">
        <v>0</v>
      </c>
      <c r="EN34" s="126">
        <v>0</v>
      </c>
      <c r="EO34" s="126">
        <v>0</v>
      </c>
      <c r="EP34" s="126">
        <v>0</v>
      </c>
      <c r="EQ34" s="126">
        <v>22.463000000000001</v>
      </c>
      <c r="ER34" s="126">
        <v>0</v>
      </c>
      <c r="ES34" s="126">
        <v>17.204000000000001</v>
      </c>
      <c r="ET34" s="126">
        <v>0</v>
      </c>
      <c r="EU34" s="126">
        <v>0</v>
      </c>
      <c r="EV34" s="126">
        <v>0</v>
      </c>
      <c r="EW34" s="126">
        <v>0</v>
      </c>
      <c r="EX34" s="126">
        <v>33.332999999999998</v>
      </c>
      <c r="EY34" s="126">
        <v>0</v>
      </c>
      <c r="EZ34" s="126">
        <v>0</v>
      </c>
      <c r="FA34" s="126">
        <v>0</v>
      </c>
      <c r="FB34" s="126">
        <v>0</v>
      </c>
      <c r="FC34" s="126">
        <v>0</v>
      </c>
      <c r="FD34" s="126">
        <v>0</v>
      </c>
      <c r="FE34" s="126">
        <v>0</v>
      </c>
      <c r="FF34" s="126">
        <v>0</v>
      </c>
      <c r="FG34" s="126">
        <v>121.178</v>
      </c>
      <c r="FH34" s="126">
        <v>0</v>
      </c>
      <c r="FI34" s="126">
        <v>0</v>
      </c>
      <c r="FJ34" s="126">
        <v>0</v>
      </c>
      <c r="FK34" s="126">
        <v>0</v>
      </c>
      <c r="FL34" s="126">
        <v>0</v>
      </c>
      <c r="FM34" s="126">
        <v>0</v>
      </c>
      <c r="FN34" s="126">
        <v>27.135000000000002</v>
      </c>
      <c r="FO34" s="126">
        <v>0</v>
      </c>
      <c r="FP34" s="126">
        <v>0</v>
      </c>
      <c r="FQ34" s="126">
        <v>0</v>
      </c>
      <c r="FR34" s="126">
        <v>0</v>
      </c>
      <c r="FS34" s="126">
        <v>0</v>
      </c>
      <c r="FT34" s="126">
        <v>121.178</v>
      </c>
      <c r="FU34" s="126">
        <v>64.105999999999995</v>
      </c>
      <c r="FV34" s="126">
        <v>0</v>
      </c>
      <c r="FW34" s="126">
        <v>0</v>
      </c>
      <c r="FX34" s="126">
        <v>0</v>
      </c>
      <c r="FY34" s="126">
        <v>0</v>
      </c>
      <c r="FZ34" s="126">
        <v>0</v>
      </c>
      <c r="GA34" s="187"/>
      <c r="GB34" s="126">
        <v>0</v>
      </c>
      <c r="GC34" s="126">
        <v>0</v>
      </c>
      <c r="GD34" s="126">
        <v>0</v>
      </c>
      <c r="GE34" s="126">
        <v>0</v>
      </c>
      <c r="GF34" s="126">
        <v>0</v>
      </c>
      <c r="GG34" s="126">
        <v>0</v>
      </c>
      <c r="GH34" s="126">
        <v>0</v>
      </c>
      <c r="GI34" s="126">
        <v>0</v>
      </c>
      <c r="GJ34" s="126">
        <v>0</v>
      </c>
      <c r="GK34" s="126">
        <v>0</v>
      </c>
      <c r="GL34" s="126">
        <v>0</v>
      </c>
      <c r="GM34" s="126">
        <v>0</v>
      </c>
      <c r="GN34" s="126">
        <v>0</v>
      </c>
      <c r="GO34" s="126">
        <v>0</v>
      </c>
      <c r="GP34" s="126">
        <v>0</v>
      </c>
      <c r="GQ34" s="126">
        <v>0</v>
      </c>
      <c r="GR34" s="126">
        <v>0</v>
      </c>
      <c r="GS34" s="126">
        <v>0</v>
      </c>
      <c r="GT34" s="126">
        <v>0</v>
      </c>
      <c r="GU34" s="126">
        <v>0</v>
      </c>
      <c r="GV34" s="126">
        <v>0</v>
      </c>
      <c r="GW34" s="126">
        <v>0</v>
      </c>
      <c r="GX34" s="126">
        <v>0</v>
      </c>
      <c r="GY34" s="126">
        <v>0</v>
      </c>
      <c r="GZ34" s="126">
        <v>0</v>
      </c>
      <c r="HA34" s="126">
        <v>0</v>
      </c>
      <c r="HB34" s="126">
        <v>0</v>
      </c>
      <c r="HC34" s="126">
        <v>0</v>
      </c>
      <c r="HD34" s="126">
        <v>0</v>
      </c>
      <c r="HE34" s="126">
        <v>0</v>
      </c>
      <c r="HF34" s="126">
        <v>0</v>
      </c>
      <c r="HG34" s="126">
        <v>0</v>
      </c>
      <c r="HH34" s="126">
        <v>0</v>
      </c>
      <c r="HI34" s="126">
        <v>0</v>
      </c>
      <c r="HJ34" s="126">
        <v>0</v>
      </c>
      <c r="HK34" s="126">
        <v>0</v>
      </c>
      <c r="HL34" s="126">
        <v>0</v>
      </c>
      <c r="HM34" s="126">
        <v>0</v>
      </c>
      <c r="HN34" s="126">
        <v>0</v>
      </c>
      <c r="HO34" s="126">
        <v>0</v>
      </c>
      <c r="HP34" s="126">
        <v>0</v>
      </c>
      <c r="HQ34" s="126">
        <v>0</v>
      </c>
      <c r="HR34" s="126">
        <v>0</v>
      </c>
      <c r="HS34" s="126">
        <v>0</v>
      </c>
      <c r="HT34" s="126">
        <v>0</v>
      </c>
      <c r="HU34" s="126">
        <v>0</v>
      </c>
      <c r="HV34" s="126">
        <v>0</v>
      </c>
      <c r="HW34" s="126">
        <v>0</v>
      </c>
      <c r="HX34" s="126">
        <v>0</v>
      </c>
      <c r="HY34" s="126">
        <v>0</v>
      </c>
      <c r="HZ34" s="126">
        <v>0</v>
      </c>
      <c r="IA34" s="126">
        <v>0</v>
      </c>
      <c r="IB34" s="126">
        <v>0</v>
      </c>
      <c r="IC34" s="126">
        <v>0</v>
      </c>
      <c r="ID34" s="126">
        <v>0</v>
      </c>
      <c r="IE34" s="126">
        <v>0</v>
      </c>
      <c r="IF34" s="126">
        <v>0</v>
      </c>
      <c r="IG34" s="126">
        <v>0</v>
      </c>
      <c r="IH34" s="126">
        <v>0</v>
      </c>
      <c r="II34" s="126">
        <v>0</v>
      </c>
      <c r="IJ34" s="126">
        <v>0</v>
      </c>
      <c r="IK34" s="126">
        <v>0</v>
      </c>
      <c r="IL34" s="126">
        <v>0</v>
      </c>
      <c r="IM34" s="126">
        <v>0</v>
      </c>
      <c r="IN34" s="126">
        <v>0</v>
      </c>
      <c r="IO34" s="126">
        <v>0</v>
      </c>
      <c r="IP34" s="126">
        <v>0</v>
      </c>
      <c r="IQ34" s="126">
        <v>0</v>
      </c>
      <c r="IR34" s="126">
        <v>0</v>
      </c>
      <c r="IS34" s="126">
        <v>0</v>
      </c>
      <c r="IT34" s="126">
        <v>0</v>
      </c>
      <c r="IU34" s="126">
        <v>0</v>
      </c>
      <c r="IV34" s="126">
        <v>0</v>
      </c>
      <c r="IW34" s="126">
        <v>0</v>
      </c>
      <c r="IX34" s="126">
        <v>0</v>
      </c>
      <c r="IY34" s="126">
        <v>0</v>
      </c>
      <c r="IZ34" s="126">
        <v>0</v>
      </c>
      <c r="JA34" s="126">
        <v>0</v>
      </c>
      <c r="JB34" s="126">
        <v>0</v>
      </c>
      <c r="JC34" s="126">
        <v>0</v>
      </c>
      <c r="JD34" s="126">
        <v>0</v>
      </c>
      <c r="JE34" s="126">
        <v>0</v>
      </c>
      <c r="JF34" s="126">
        <v>0</v>
      </c>
      <c r="JG34" s="126">
        <v>0</v>
      </c>
      <c r="JH34" s="126">
        <v>0</v>
      </c>
      <c r="JI34" s="126">
        <v>0</v>
      </c>
      <c r="JJ34" s="126">
        <v>0</v>
      </c>
      <c r="JK34" s="126">
        <v>0</v>
      </c>
      <c r="JL34" s="126">
        <v>0</v>
      </c>
      <c r="JM34" s="126">
        <v>0</v>
      </c>
      <c r="JN34" s="126">
        <v>0</v>
      </c>
      <c r="JO34" s="126">
        <v>0</v>
      </c>
      <c r="JP34" s="126">
        <v>0</v>
      </c>
      <c r="JQ34" s="126">
        <v>0</v>
      </c>
      <c r="JR34" s="126">
        <v>0</v>
      </c>
      <c r="JS34" s="126">
        <v>0</v>
      </c>
      <c r="JT34" s="126">
        <v>0</v>
      </c>
      <c r="JU34" s="126">
        <v>0</v>
      </c>
      <c r="JV34" s="126">
        <v>0</v>
      </c>
    </row>
    <row r="35" spans="2:282">
      <c r="B35" s="49" t="s">
        <v>78</v>
      </c>
      <c r="C35" s="39" t="s">
        <v>363</v>
      </c>
      <c r="D35" s="34" t="s">
        <v>364</v>
      </c>
      <c r="E35" s="114" t="s">
        <v>663</v>
      </c>
      <c r="F35" s="115" t="s">
        <v>373</v>
      </c>
      <c r="G35" s="124">
        <v>151241.2444906017</v>
      </c>
      <c r="H35" s="125">
        <f>SUM(I35:JV35)</f>
        <v>151241.24449060173</v>
      </c>
      <c r="I35" s="126">
        <v>0</v>
      </c>
      <c r="J35" s="126">
        <v>0</v>
      </c>
      <c r="K35" s="126">
        <v>0</v>
      </c>
      <c r="L35" s="126">
        <v>0</v>
      </c>
      <c r="M35" s="126">
        <v>0</v>
      </c>
      <c r="N35" s="126">
        <v>0</v>
      </c>
      <c r="O35" s="126">
        <v>0</v>
      </c>
      <c r="P35" s="126">
        <v>0</v>
      </c>
      <c r="Q35" s="126">
        <v>0</v>
      </c>
      <c r="R35" s="126">
        <v>0</v>
      </c>
      <c r="S35" s="126">
        <v>0</v>
      </c>
      <c r="T35" s="126">
        <v>0</v>
      </c>
      <c r="U35" s="126">
        <v>0</v>
      </c>
      <c r="V35" s="126">
        <v>0</v>
      </c>
      <c r="W35" s="126">
        <v>0</v>
      </c>
      <c r="X35" s="126">
        <v>0</v>
      </c>
      <c r="Y35" s="126">
        <v>0</v>
      </c>
      <c r="Z35" s="126">
        <v>0</v>
      </c>
      <c r="AA35" s="126">
        <v>0</v>
      </c>
      <c r="AB35" s="126">
        <v>0</v>
      </c>
      <c r="AC35" s="126">
        <v>0</v>
      </c>
      <c r="AD35" s="126">
        <v>0</v>
      </c>
      <c r="AE35" s="126">
        <v>0</v>
      </c>
      <c r="AF35" s="126">
        <v>0</v>
      </c>
      <c r="AG35" s="126">
        <v>0</v>
      </c>
      <c r="AH35" s="126">
        <v>0</v>
      </c>
      <c r="AI35" s="126">
        <v>0</v>
      </c>
      <c r="AJ35" s="126">
        <v>0</v>
      </c>
      <c r="AK35" s="126">
        <v>0</v>
      </c>
      <c r="AL35" s="126">
        <v>0</v>
      </c>
      <c r="AM35" s="126">
        <v>0</v>
      </c>
      <c r="AN35" s="126">
        <v>0</v>
      </c>
      <c r="AO35" s="126">
        <v>0</v>
      </c>
      <c r="AP35" s="126">
        <v>0</v>
      </c>
      <c r="AQ35" s="126">
        <v>0</v>
      </c>
      <c r="AR35" s="126">
        <v>0</v>
      </c>
      <c r="AS35" s="126">
        <v>0</v>
      </c>
      <c r="AT35" s="126">
        <v>0</v>
      </c>
      <c r="AU35" s="126">
        <v>0</v>
      </c>
      <c r="AV35" s="126">
        <v>0</v>
      </c>
      <c r="AW35" s="126">
        <v>0</v>
      </c>
      <c r="AX35" s="126">
        <v>0</v>
      </c>
      <c r="AY35" s="126">
        <v>0</v>
      </c>
      <c r="AZ35" s="126">
        <v>0</v>
      </c>
      <c r="BA35" s="126">
        <v>0</v>
      </c>
      <c r="BB35" s="126">
        <v>0</v>
      </c>
      <c r="BC35" s="126">
        <v>0</v>
      </c>
      <c r="BD35" s="126">
        <v>0</v>
      </c>
      <c r="BE35" s="126">
        <v>0</v>
      </c>
      <c r="BF35" s="126">
        <v>0</v>
      </c>
      <c r="BG35" s="126">
        <v>0</v>
      </c>
      <c r="BH35" s="126">
        <v>0</v>
      </c>
      <c r="BI35" s="126">
        <v>0</v>
      </c>
      <c r="BJ35" s="126">
        <v>0</v>
      </c>
      <c r="BK35" s="126">
        <v>0</v>
      </c>
      <c r="BL35" s="126">
        <v>0</v>
      </c>
      <c r="BM35" s="126">
        <v>0</v>
      </c>
      <c r="BN35" s="126">
        <v>0</v>
      </c>
      <c r="BO35" s="126">
        <v>0</v>
      </c>
      <c r="BP35" s="126">
        <v>0</v>
      </c>
      <c r="BQ35" s="126">
        <v>0</v>
      </c>
      <c r="BR35" s="126">
        <v>0</v>
      </c>
      <c r="BS35" s="126">
        <v>0</v>
      </c>
      <c r="BT35" s="126">
        <v>0</v>
      </c>
      <c r="BU35" s="126">
        <v>0</v>
      </c>
      <c r="BV35" s="126">
        <v>0</v>
      </c>
      <c r="BW35" s="126">
        <v>0</v>
      </c>
      <c r="BX35" s="126">
        <v>0</v>
      </c>
      <c r="BY35" s="126">
        <v>0</v>
      </c>
      <c r="BZ35" s="126">
        <v>0</v>
      </c>
      <c r="CA35" s="126">
        <v>0</v>
      </c>
      <c r="CB35" s="126">
        <v>0</v>
      </c>
      <c r="CC35" s="126">
        <v>0</v>
      </c>
      <c r="CD35" s="126">
        <v>0</v>
      </c>
      <c r="CE35" s="126">
        <v>0</v>
      </c>
      <c r="CF35" s="126">
        <v>0</v>
      </c>
      <c r="CG35" s="126">
        <v>0</v>
      </c>
      <c r="CH35" s="126">
        <v>0</v>
      </c>
      <c r="CI35" s="126">
        <v>0</v>
      </c>
      <c r="CJ35" s="126">
        <v>0</v>
      </c>
      <c r="CK35" s="126">
        <v>0</v>
      </c>
      <c r="CL35" s="126">
        <v>0</v>
      </c>
      <c r="CM35" s="126">
        <v>0</v>
      </c>
      <c r="CN35" s="126">
        <v>0</v>
      </c>
      <c r="CO35" s="126">
        <v>0</v>
      </c>
      <c r="CP35" s="126">
        <v>0</v>
      </c>
      <c r="CQ35" s="126">
        <v>0</v>
      </c>
      <c r="CR35" s="126">
        <v>0</v>
      </c>
      <c r="CS35" s="126">
        <v>0</v>
      </c>
      <c r="CT35" s="126">
        <v>0</v>
      </c>
      <c r="CU35" s="126">
        <v>0</v>
      </c>
      <c r="CV35" s="126">
        <v>0</v>
      </c>
      <c r="CW35" s="126">
        <v>0</v>
      </c>
      <c r="CX35" s="126">
        <v>0</v>
      </c>
      <c r="CY35" s="126">
        <v>0</v>
      </c>
      <c r="CZ35" s="126">
        <v>0</v>
      </c>
      <c r="DA35" s="126">
        <v>0</v>
      </c>
      <c r="DB35" s="126">
        <v>0</v>
      </c>
      <c r="DC35" s="126">
        <v>0</v>
      </c>
      <c r="DD35" s="126">
        <v>0</v>
      </c>
      <c r="DE35" s="126">
        <v>0</v>
      </c>
      <c r="DF35" s="126">
        <v>0</v>
      </c>
      <c r="DG35" s="126">
        <v>0</v>
      </c>
      <c r="DH35" s="126">
        <v>0</v>
      </c>
      <c r="DI35" s="126">
        <v>0</v>
      </c>
      <c r="DJ35" s="126">
        <v>0</v>
      </c>
      <c r="DK35" s="126">
        <v>0</v>
      </c>
      <c r="DL35" s="126">
        <v>0</v>
      </c>
      <c r="DM35" s="126">
        <v>0</v>
      </c>
      <c r="DN35" s="126">
        <v>0</v>
      </c>
      <c r="DO35" s="126">
        <v>0</v>
      </c>
      <c r="DP35" s="126">
        <v>0</v>
      </c>
      <c r="DQ35" s="126">
        <v>0</v>
      </c>
      <c r="DR35" s="126">
        <v>0</v>
      </c>
      <c r="DS35" s="126">
        <v>0</v>
      </c>
      <c r="DT35" s="126">
        <v>0</v>
      </c>
      <c r="DU35" s="126">
        <v>0</v>
      </c>
      <c r="DV35" s="126">
        <v>0</v>
      </c>
      <c r="DW35" s="126">
        <v>0</v>
      </c>
      <c r="DX35" s="126">
        <v>0</v>
      </c>
      <c r="DY35" s="126">
        <v>0</v>
      </c>
      <c r="DZ35" s="126">
        <v>0</v>
      </c>
      <c r="EA35" s="126">
        <v>0</v>
      </c>
      <c r="EB35" s="126">
        <v>0</v>
      </c>
      <c r="EC35" s="126">
        <v>0</v>
      </c>
      <c r="ED35" s="126">
        <v>0</v>
      </c>
      <c r="EE35" s="126">
        <v>0</v>
      </c>
      <c r="EF35" s="126">
        <v>0</v>
      </c>
      <c r="EG35" s="126">
        <v>0</v>
      </c>
      <c r="EH35" s="126">
        <v>0</v>
      </c>
      <c r="EI35" s="126">
        <v>0</v>
      </c>
      <c r="EJ35" s="126">
        <v>0</v>
      </c>
      <c r="EK35" s="126">
        <v>0</v>
      </c>
      <c r="EL35" s="126">
        <v>0</v>
      </c>
      <c r="EM35" s="126">
        <v>0</v>
      </c>
      <c r="EN35" s="126">
        <v>0</v>
      </c>
      <c r="EO35" s="126">
        <v>0</v>
      </c>
      <c r="EP35" s="126">
        <v>0</v>
      </c>
      <c r="EQ35" s="126">
        <v>0</v>
      </c>
      <c r="ER35" s="126">
        <v>0</v>
      </c>
      <c r="ES35" s="126">
        <v>0</v>
      </c>
      <c r="ET35" s="126">
        <v>0</v>
      </c>
      <c r="EU35" s="126">
        <v>0</v>
      </c>
      <c r="EV35" s="126">
        <v>0</v>
      </c>
      <c r="EW35" s="126">
        <v>0</v>
      </c>
      <c r="EX35" s="126">
        <v>0</v>
      </c>
      <c r="EY35" s="126">
        <v>0</v>
      </c>
      <c r="EZ35" s="126">
        <v>0</v>
      </c>
      <c r="FA35" s="126">
        <v>0</v>
      </c>
      <c r="FB35" s="126">
        <v>0</v>
      </c>
      <c r="FC35" s="126">
        <v>0</v>
      </c>
      <c r="FD35" s="126">
        <v>0</v>
      </c>
      <c r="FE35" s="126">
        <v>0</v>
      </c>
      <c r="FF35" s="126">
        <v>0</v>
      </c>
      <c r="FG35" s="126">
        <v>0</v>
      </c>
      <c r="FH35" s="126">
        <v>0</v>
      </c>
      <c r="FI35" s="126">
        <v>0</v>
      </c>
      <c r="FJ35" s="126">
        <v>0</v>
      </c>
      <c r="FK35" s="126">
        <v>0</v>
      </c>
      <c r="FL35" s="126">
        <v>0</v>
      </c>
      <c r="FM35" s="126">
        <v>0</v>
      </c>
      <c r="FN35" s="126">
        <v>0</v>
      </c>
      <c r="FO35" s="126">
        <v>0</v>
      </c>
      <c r="FP35" s="126">
        <v>0</v>
      </c>
      <c r="FQ35" s="126">
        <v>0</v>
      </c>
      <c r="FR35" s="126">
        <v>0</v>
      </c>
      <c r="FS35" s="126">
        <v>0</v>
      </c>
      <c r="FT35" s="126">
        <v>0</v>
      </c>
      <c r="FU35" s="126">
        <v>0</v>
      </c>
      <c r="FV35" s="126">
        <v>0</v>
      </c>
      <c r="FW35" s="126">
        <v>0</v>
      </c>
      <c r="FX35" s="126">
        <v>0</v>
      </c>
      <c r="FY35" s="126">
        <v>0</v>
      </c>
      <c r="FZ35" s="126">
        <v>0</v>
      </c>
      <c r="GA35" s="187"/>
      <c r="GB35" s="112">
        <v>1778.3232545184082</v>
      </c>
      <c r="GC35" s="112">
        <v>187.06322052807735</v>
      </c>
      <c r="GD35" s="112">
        <v>1968.703</v>
      </c>
      <c r="GE35" s="112">
        <v>305.33303421346227</v>
      </c>
      <c r="GF35" s="112">
        <v>0</v>
      </c>
      <c r="GG35" s="112">
        <v>55.898177761249535</v>
      </c>
      <c r="GH35" s="112">
        <v>6535.5370000000003</v>
      </c>
      <c r="GI35" s="112">
        <v>0</v>
      </c>
      <c r="GJ35" s="112">
        <v>170.77352175529936</v>
      </c>
      <c r="GK35" s="112">
        <v>23.212838973596131</v>
      </c>
      <c r="GL35" s="112">
        <v>247.214034808479</v>
      </c>
      <c r="GM35" s="112">
        <v>0</v>
      </c>
      <c r="GN35" s="112">
        <v>0</v>
      </c>
      <c r="GO35" s="112">
        <v>0</v>
      </c>
      <c r="GP35" s="112">
        <v>112.20899962811454</v>
      </c>
      <c r="GQ35" s="112">
        <v>5025.92</v>
      </c>
      <c r="GR35" s="112">
        <v>3631.4986984008924</v>
      </c>
      <c r="GS35" s="112">
        <v>229.96389735961324</v>
      </c>
      <c r="GT35" s="112">
        <v>672.73257716623277</v>
      </c>
      <c r="GU35" s="112">
        <v>165.14527988099664</v>
      </c>
      <c r="GV35" s="112">
        <v>192.9046931944961</v>
      </c>
      <c r="GW35" s="112">
        <v>22.414131647452585</v>
      </c>
      <c r="GX35" s="112">
        <v>0</v>
      </c>
      <c r="GY35" s="112">
        <v>119.21521755299368</v>
      </c>
      <c r="GZ35" s="112">
        <v>187.18566359241353</v>
      </c>
      <c r="HA35" s="112">
        <v>74.28040163629602</v>
      </c>
      <c r="HB35" s="112">
        <v>155.83369282261063</v>
      </c>
      <c r="HC35" s="112">
        <v>60.22322082558572</v>
      </c>
      <c r="HD35" s="112">
        <v>45.733692301970997</v>
      </c>
      <c r="HE35" s="112">
        <v>0</v>
      </c>
      <c r="HF35" s="112">
        <v>180.59853811825957</v>
      </c>
      <c r="HG35" s="112">
        <v>90425.216</v>
      </c>
      <c r="HH35" s="112">
        <v>33.069572108590556</v>
      </c>
      <c r="HI35" s="112">
        <v>4965.9026599999997</v>
      </c>
      <c r="HJ35" s="112">
        <v>6815.3289999999997</v>
      </c>
      <c r="HK35" s="112">
        <v>0</v>
      </c>
      <c r="HL35" s="112">
        <v>4921.7449999999999</v>
      </c>
      <c r="HM35" s="112">
        <v>138.06843458534772</v>
      </c>
      <c r="HN35" s="112">
        <v>184.10554109334325</v>
      </c>
      <c r="HO35" s="112">
        <v>120.74153960580142</v>
      </c>
      <c r="HP35" s="112">
        <v>0</v>
      </c>
      <c r="HQ35" s="112">
        <v>49.563406470806996</v>
      </c>
      <c r="HR35" s="112">
        <v>400.90949497954631</v>
      </c>
      <c r="HS35" s="112">
        <v>0</v>
      </c>
      <c r="HT35" s="112">
        <v>0</v>
      </c>
      <c r="HU35" s="112">
        <v>0</v>
      </c>
      <c r="HV35" s="112">
        <v>0</v>
      </c>
      <c r="HW35" s="112">
        <v>5184.0816585347711</v>
      </c>
      <c r="HX35" s="112">
        <v>0</v>
      </c>
      <c r="HY35" s="112">
        <v>31.021559092599482</v>
      </c>
      <c r="HZ35" s="112">
        <v>0</v>
      </c>
      <c r="IA35" s="112">
        <v>1614.7985403495725</v>
      </c>
      <c r="IB35" s="112">
        <v>0</v>
      </c>
      <c r="IC35" s="112">
        <v>0</v>
      </c>
      <c r="ID35" s="112">
        <v>168.23737106731127</v>
      </c>
      <c r="IE35" s="112">
        <v>32.455485310524359</v>
      </c>
      <c r="IF35" s="112">
        <v>554.88</v>
      </c>
      <c r="IG35" s="112">
        <v>0</v>
      </c>
      <c r="IH35" s="112">
        <v>0</v>
      </c>
      <c r="II35" s="112">
        <v>33.91000371885459</v>
      </c>
      <c r="IJ35" s="112">
        <v>49.716618817404239</v>
      </c>
      <c r="IK35" s="112">
        <v>369.51105184083303</v>
      </c>
      <c r="IL35" s="112">
        <v>220.18</v>
      </c>
      <c r="IM35" s="112">
        <v>81.474017850502051</v>
      </c>
      <c r="IN35" s="112">
        <v>0</v>
      </c>
      <c r="IO35" s="112">
        <v>97.511967274079581</v>
      </c>
      <c r="IP35" s="112">
        <v>20.995693566381554</v>
      </c>
      <c r="IQ35" s="112">
        <v>0</v>
      </c>
      <c r="IR35" s="112">
        <v>105.48434362216437</v>
      </c>
      <c r="IS35" s="112">
        <v>0</v>
      </c>
      <c r="IT35" s="112">
        <v>400.47339642989959</v>
      </c>
      <c r="IU35" s="112">
        <v>0</v>
      </c>
      <c r="IV35" s="112">
        <v>0</v>
      </c>
      <c r="IW35" s="112">
        <v>9.3127556712532531</v>
      </c>
      <c r="IX35" s="112">
        <v>19.00334696913351</v>
      </c>
      <c r="IY35" s="112">
        <v>8891.3940830792108</v>
      </c>
      <c r="IZ35" s="112">
        <v>646.483366009669</v>
      </c>
      <c r="JA35" s="112">
        <v>728.20832621792488</v>
      </c>
      <c r="JB35" s="112">
        <v>0</v>
      </c>
      <c r="JC35" s="112">
        <v>0</v>
      </c>
      <c r="JD35" s="112">
        <v>255.68750494607661</v>
      </c>
      <c r="JE35" s="112">
        <v>0</v>
      </c>
      <c r="JF35" s="112">
        <v>89.252510226850134</v>
      </c>
      <c r="JG35" s="112">
        <v>0</v>
      </c>
      <c r="JH35" s="112">
        <v>90.182487541837105</v>
      </c>
      <c r="JI35" s="112">
        <v>0</v>
      </c>
      <c r="JJ35" s="112">
        <v>48.150121383413904</v>
      </c>
      <c r="JK35" s="112">
        <v>640.84550044180003</v>
      </c>
      <c r="JL35" s="112">
        <v>22.439419858683525</v>
      </c>
      <c r="JM35" s="112">
        <v>125.44773819263666</v>
      </c>
      <c r="JN35" s="112">
        <v>28.097165340275193</v>
      </c>
      <c r="JO35" s="112">
        <v>0</v>
      </c>
      <c r="JP35" s="112">
        <v>0</v>
      </c>
      <c r="JQ35" s="112">
        <v>189.53370925994793</v>
      </c>
      <c r="JR35" s="112">
        <v>0</v>
      </c>
      <c r="JS35" s="112">
        <v>0</v>
      </c>
      <c r="JT35" s="112">
        <v>28.960461137969506</v>
      </c>
      <c r="JU35" s="112">
        <v>0</v>
      </c>
      <c r="JV35" s="112">
        <v>260.94685132019339</v>
      </c>
    </row>
    <row r="36" spans="2:282">
      <c r="B36" s="55" t="s">
        <v>80</v>
      </c>
      <c r="C36" s="52" t="s">
        <v>0</v>
      </c>
      <c r="D36" s="8"/>
      <c r="E36" s="46"/>
      <c r="F36" s="66"/>
      <c r="G36" s="68"/>
      <c r="H36" s="45">
        <f t="shared" si="7"/>
        <v>0</v>
      </c>
      <c r="GA36" s="187"/>
    </row>
    <row r="37" spans="2:282">
      <c r="B37" s="56" t="s">
        <v>81</v>
      </c>
      <c r="C37" s="54" t="s">
        <v>82</v>
      </c>
      <c r="D37" s="8"/>
      <c r="E37" s="46"/>
      <c r="F37" s="66"/>
      <c r="G37" s="68"/>
      <c r="H37" s="45">
        <f t="shared" si="7"/>
        <v>0</v>
      </c>
      <c r="GA37" s="187"/>
    </row>
    <row r="38" spans="2:282">
      <c r="B38" s="56" t="s">
        <v>83</v>
      </c>
      <c r="C38" s="54" t="s">
        <v>84</v>
      </c>
      <c r="D38" s="8"/>
      <c r="E38" s="46"/>
      <c r="F38" s="66"/>
      <c r="G38" s="68"/>
      <c r="H38" s="45">
        <f t="shared" si="7"/>
        <v>0</v>
      </c>
      <c r="GA38" s="187"/>
    </row>
    <row r="39" spans="2:282">
      <c r="B39" s="49" t="s">
        <v>85</v>
      </c>
      <c r="C39" s="39" t="s">
        <v>86</v>
      </c>
      <c r="D39" s="34" t="s">
        <v>364</v>
      </c>
      <c r="E39" s="114" t="s">
        <v>664</v>
      </c>
      <c r="F39" s="115" t="s">
        <v>211</v>
      </c>
      <c r="G39" s="68">
        <v>112454.97201286725</v>
      </c>
      <c r="H39" s="125">
        <f>SUM(I39:JV39)</f>
        <v>112454.97201286725</v>
      </c>
      <c r="I39" s="127">
        <v>0</v>
      </c>
      <c r="J39" s="127">
        <v>0</v>
      </c>
      <c r="K39" s="127">
        <v>0</v>
      </c>
      <c r="L39" s="127">
        <v>0</v>
      </c>
      <c r="M39" s="127">
        <v>0</v>
      </c>
      <c r="N39" s="127">
        <v>0</v>
      </c>
      <c r="O39" s="127">
        <v>0</v>
      </c>
      <c r="P39" s="127">
        <v>0</v>
      </c>
      <c r="Q39" s="127">
        <v>0</v>
      </c>
      <c r="R39" s="127">
        <v>0</v>
      </c>
      <c r="S39" s="127">
        <v>0</v>
      </c>
      <c r="T39" s="127">
        <v>0</v>
      </c>
      <c r="U39" s="127">
        <v>0</v>
      </c>
      <c r="V39" s="127">
        <v>0</v>
      </c>
      <c r="W39" s="127">
        <v>0</v>
      </c>
      <c r="X39" s="127">
        <v>0</v>
      </c>
      <c r="Y39" s="127">
        <v>0</v>
      </c>
      <c r="Z39" s="127">
        <v>0</v>
      </c>
      <c r="AA39" s="127">
        <v>0</v>
      </c>
      <c r="AB39" s="127">
        <v>0</v>
      </c>
      <c r="AC39" s="127">
        <v>0</v>
      </c>
      <c r="AD39" s="127">
        <v>0</v>
      </c>
      <c r="AE39" s="127">
        <v>0</v>
      </c>
      <c r="AF39" s="127">
        <v>0</v>
      </c>
      <c r="AG39" s="127">
        <v>0</v>
      </c>
      <c r="AH39" s="127">
        <v>0</v>
      </c>
      <c r="AI39" s="127">
        <v>0</v>
      </c>
      <c r="AJ39" s="127">
        <v>0</v>
      </c>
      <c r="AK39" s="127">
        <v>0</v>
      </c>
      <c r="AL39" s="127">
        <v>0</v>
      </c>
      <c r="AM39" s="127">
        <v>0</v>
      </c>
      <c r="AN39" s="127">
        <v>0</v>
      </c>
      <c r="AO39" s="127">
        <v>0</v>
      </c>
      <c r="AP39" s="127">
        <v>0</v>
      </c>
      <c r="AQ39" s="127">
        <v>0</v>
      </c>
      <c r="AR39" s="127">
        <v>0</v>
      </c>
      <c r="AS39" s="127">
        <v>0</v>
      </c>
      <c r="AT39" s="127">
        <v>0</v>
      </c>
      <c r="AU39" s="127">
        <v>0</v>
      </c>
      <c r="AV39" s="127">
        <v>0</v>
      </c>
      <c r="AW39" s="127">
        <v>0</v>
      </c>
      <c r="AX39" s="127">
        <v>0</v>
      </c>
      <c r="AY39" s="127">
        <v>0</v>
      </c>
      <c r="AZ39" s="127">
        <v>0</v>
      </c>
      <c r="BA39" s="127">
        <v>0</v>
      </c>
      <c r="BB39" s="127">
        <v>0</v>
      </c>
      <c r="BC39" s="127">
        <v>0</v>
      </c>
      <c r="BD39" s="127">
        <v>0</v>
      </c>
      <c r="BE39" s="127">
        <v>0</v>
      </c>
      <c r="BF39" s="127">
        <v>0</v>
      </c>
      <c r="BG39" s="127">
        <v>0</v>
      </c>
      <c r="BH39" s="127">
        <v>0</v>
      </c>
      <c r="BI39" s="127">
        <v>0</v>
      </c>
      <c r="BJ39" s="127">
        <v>0</v>
      </c>
      <c r="BK39" s="127">
        <v>0</v>
      </c>
      <c r="BL39" s="127">
        <v>0</v>
      </c>
      <c r="BM39" s="127">
        <v>0</v>
      </c>
      <c r="BN39" s="127">
        <v>0</v>
      </c>
      <c r="BO39" s="127">
        <v>0</v>
      </c>
      <c r="BP39" s="127">
        <v>0</v>
      </c>
      <c r="BQ39" s="127">
        <v>0</v>
      </c>
      <c r="BR39" s="127">
        <v>0</v>
      </c>
      <c r="BS39" s="127">
        <v>0</v>
      </c>
      <c r="BT39" s="127">
        <v>0</v>
      </c>
      <c r="BU39" s="127">
        <v>0</v>
      </c>
      <c r="BV39" s="127">
        <v>0</v>
      </c>
      <c r="BW39" s="127">
        <v>0</v>
      </c>
      <c r="BX39" s="127">
        <v>0</v>
      </c>
      <c r="BY39" s="127">
        <v>0</v>
      </c>
      <c r="BZ39" s="127">
        <v>0</v>
      </c>
      <c r="CA39" s="127">
        <v>0</v>
      </c>
      <c r="CB39" s="127">
        <v>0</v>
      </c>
      <c r="CC39" s="127">
        <v>0</v>
      </c>
      <c r="CD39" s="127">
        <v>0</v>
      </c>
      <c r="CE39" s="127">
        <v>0</v>
      </c>
      <c r="CF39" s="127">
        <v>0</v>
      </c>
      <c r="CG39" s="127">
        <v>0</v>
      </c>
      <c r="CH39" s="127">
        <v>0</v>
      </c>
      <c r="CI39" s="127">
        <v>0</v>
      </c>
      <c r="CJ39" s="127">
        <v>0</v>
      </c>
      <c r="CK39" s="127">
        <v>0</v>
      </c>
      <c r="CL39" s="127">
        <v>0</v>
      </c>
      <c r="CM39" s="127">
        <v>0</v>
      </c>
      <c r="CN39" s="127">
        <v>0</v>
      </c>
      <c r="CO39" s="127">
        <v>0</v>
      </c>
      <c r="CP39" s="127">
        <v>0</v>
      </c>
      <c r="CQ39" s="127">
        <v>0</v>
      </c>
      <c r="CR39" s="127">
        <v>0</v>
      </c>
      <c r="CS39" s="127">
        <v>0</v>
      </c>
      <c r="CT39" s="127">
        <v>0</v>
      </c>
      <c r="CU39" s="127">
        <v>0</v>
      </c>
      <c r="CV39" s="127">
        <v>0</v>
      </c>
      <c r="CW39" s="127">
        <v>0</v>
      </c>
      <c r="CX39" s="127">
        <v>0</v>
      </c>
      <c r="CY39" s="127">
        <v>0</v>
      </c>
      <c r="CZ39" s="127">
        <v>0</v>
      </c>
      <c r="DA39" s="127">
        <v>0</v>
      </c>
      <c r="DB39" s="127">
        <v>0</v>
      </c>
      <c r="DC39" s="127">
        <v>0</v>
      </c>
      <c r="DD39" s="127">
        <v>0</v>
      </c>
      <c r="DE39" s="127">
        <v>0</v>
      </c>
      <c r="DF39" s="127">
        <v>0</v>
      </c>
      <c r="DG39" s="127">
        <v>0</v>
      </c>
      <c r="DH39" s="127">
        <v>0</v>
      </c>
      <c r="DI39" s="127">
        <v>0</v>
      </c>
      <c r="DJ39" s="127">
        <v>0</v>
      </c>
      <c r="DK39" s="127">
        <v>0</v>
      </c>
      <c r="DL39" s="127">
        <v>0</v>
      </c>
      <c r="DM39" s="127">
        <v>0</v>
      </c>
      <c r="DN39" s="127">
        <v>0</v>
      </c>
      <c r="DO39" s="127">
        <v>0</v>
      </c>
      <c r="DP39" s="127">
        <v>0</v>
      </c>
      <c r="DQ39" s="127">
        <v>0</v>
      </c>
      <c r="DR39" s="127">
        <v>0</v>
      </c>
      <c r="DS39" s="127">
        <v>0</v>
      </c>
      <c r="DT39" s="127">
        <v>0</v>
      </c>
      <c r="DU39" s="127">
        <v>0</v>
      </c>
      <c r="DV39" s="127">
        <v>0</v>
      </c>
      <c r="DW39" s="127">
        <v>0</v>
      </c>
      <c r="DX39" s="127">
        <v>0</v>
      </c>
      <c r="DY39" s="127">
        <v>0</v>
      </c>
      <c r="DZ39" s="127">
        <v>0</v>
      </c>
      <c r="EA39" s="127">
        <v>0</v>
      </c>
      <c r="EB39" s="127">
        <v>0</v>
      </c>
      <c r="EC39" s="127">
        <v>0</v>
      </c>
      <c r="ED39" s="127">
        <v>0</v>
      </c>
      <c r="EE39" s="127">
        <v>0</v>
      </c>
      <c r="EF39" s="127">
        <v>0</v>
      </c>
      <c r="EG39" s="127">
        <v>0</v>
      </c>
      <c r="EH39" s="127">
        <v>0</v>
      </c>
      <c r="EI39" s="127">
        <v>0</v>
      </c>
      <c r="EJ39" s="127">
        <v>0</v>
      </c>
      <c r="EK39" s="127">
        <v>0</v>
      </c>
      <c r="EL39" s="127">
        <v>0</v>
      </c>
      <c r="EM39" s="127">
        <v>0</v>
      </c>
      <c r="EN39" s="127">
        <v>0</v>
      </c>
      <c r="EO39" s="127">
        <v>0</v>
      </c>
      <c r="EP39" s="127">
        <v>0</v>
      </c>
      <c r="EQ39" s="127">
        <v>0</v>
      </c>
      <c r="ER39" s="127">
        <v>0</v>
      </c>
      <c r="ES39" s="127">
        <v>0</v>
      </c>
      <c r="ET39" s="127">
        <v>0</v>
      </c>
      <c r="EU39" s="127">
        <v>0</v>
      </c>
      <c r="EV39" s="127">
        <v>0</v>
      </c>
      <c r="EW39" s="127">
        <v>0</v>
      </c>
      <c r="EX39" s="127">
        <v>0</v>
      </c>
      <c r="EY39" s="127">
        <v>0</v>
      </c>
      <c r="EZ39" s="127">
        <v>0</v>
      </c>
      <c r="FA39" s="127">
        <v>0</v>
      </c>
      <c r="FB39" s="127">
        <v>0</v>
      </c>
      <c r="FC39" s="127">
        <v>0</v>
      </c>
      <c r="FD39" s="127">
        <v>0</v>
      </c>
      <c r="FE39" s="127">
        <v>0</v>
      </c>
      <c r="FF39" s="127">
        <v>0</v>
      </c>
      <c r="FG39" s="127">
        <v>0</v>
      </c>
      <c r="FH39" s="127">
        <v>0</v>
      </c>
      <c r="FI39" s="127">
        <v>0</v>
      </c>
      <c r="FJ39" s="127">
        <v>0</v>
      </c>
      <c r="FK39" s="127">
        <v>0</v>
      </c>
      <c r="FL39" s="127">
        <v>0</v>
      </c>
      <c r="FM39" s="127">
        <v>0</v>
      </c>
      <c r="FN39" s="127">
        <v>0</v>
      </c>
      <c r="FO39" s="127">
        <v>0</v>
      </c>
      <c r="FP39" s="127">
        <v>0</v>
      </c>
      <c r="FQ39" s="127">
        <v>0</v>
      </c>
      <c r="FR39" s="127">
        <v>0</v>
      </c>
      <c r="FS39" s="127">
        <v>0</v>
      </c>
      <c r="FT39" s="127">
        <v>0</v>
      </c>
      <c r="FU39" s="127">
        <v>0</v>
      </c>
      <c r="FV39" s="127">
        <v>0</v>
      </c>
      <c r="FW39" s="127">
        <v>0</v>
      </c>
      <c r="FX39" s="127">
        <v>0</v>
      </c>
      <c r="FY39" s="127">
        <v>0</v>
      </c>
      <c r="FZ39" s="127">
        <v>0</v>
      </c>
      <c r="GA39" s="187"/>
      <c r="GB39" s="112">
        <v>0</v>
      </c>
      <c r="GC39" s="112">
        <v>0</v>
      </c>
      <c r="GD39" s="112">
        <v>0</v>
      </c>
      <c r="GE39" s="112">
        <v>0</v>
      </c>
      <c r="GF39" s="112">
        <v>0</v>
      </c>
      <c r="GG39" s="112">
        <v>0</v>
      </c>
      <c r="GH39" s="112">
        <v>0</v>
      </c>
      <c r="GI39" s="112">
        <v>0</v>
      </c>
      <c r="GJ39" s="112">
        <v>0</v>
      </c>
      <c r="GK39" s="112">
        <v>0</v>
      </c>
      <c r="GL39" s="112">
        <v>0</v>
      </c>
      <c r="GM39" s="112">
        <v>0</v>
      </c>
      <c r="GN39" s="112">
        <v>0</v>
      </c>
      <c r="GO39" s="112">
        <v>0</v>
      </c>
      <c r="GP39" s="112">
        <v>0</v>
      </c>
      <c r="GQ39" s="112">
        <v>0</v>
      </c>
      <c r="GR39" s="112">
        <v>0</v>
      </c>
      <c r="GS39" s="112">
        <v>0</v>
      </c>
      <c r="GT39" s="112">
        <v>0</v>
      </c>
      <c r="GU39" s="112">
        <v>0</v>
      </c>
      <c r="GV39" s="112">
        <v>0</v>
      </c>
      <c r="GW39" s="112">
        <v>0</v>
      </c>
      <c r="GX39" s="112">
        <v>0</v>
      </c>
      <c r="GY39" s="112">
        <v>0</v>
      </c>
      <c r="GZ39" s="112">
        <v>0</v>
      </c>
      <c r="HA39" s="112">
        <v>0</v>
      </c>
      <c r="HB39" s="112">
        <v>0</v>
      </c>
      <c r="HC39" s="112">
        <v>0</v>
      </c>
      <c r="HD39" s="112">
        <v>0</v>
      </c>
      <c r="HE39" s="112">
        <v>0</v>
      </c>
      <c r="HF39" s="112">
        <v>0</v>
      </c>
      <c r="HG39" s="112">
        <v>0</v>
      </c>
      <c r="HH39" s="112">
        <v>0</v>
      </c>
      <c r="HI39" s="112">
        <v>0</v>
      </c>
      <c r="HJ39" s="112">
        <v>0</v>
      </c>
      <c r="HK39" s="112">
        <v>0</v>
      </c>
      <c r="HL39" s="112">
        <v>0</v>
      </c>
      <c r="HM39" s="112">
        <v>0</v>
      </c>
      <c r="HN39" s="112">
        <v>0</v>
      </c>
      <c r="HO39" s="112">
        <v>0</v>
      </c>
      <c r="HP39" s="112">
        <v>0</v>
      </c>
      <c r="HQ39" s="112">
        <v>0</v>
      </c>
      <c r="HR39" s="112">
        <v>0</v>
      </c>
      <c r="HS39" s="112">
        <v>0</v>
      </c>
      <c r="HT39" s="112">
        <v>0</v>
      </c>
      <c r="HU39" s="112">
        <v>0</v>
      </c>
      <c r="HV39" s="112">
        <v>0</v>
      </c>
      <c r="HW39" s="112">
        <v>80308.476661435488</v>
      </c>
      <c r="HX39" s="112">
        <v>0</v>
      </c>
      <c r="HY39" s="112">
        <v>0</v>
      </c>
      <c r="HZ39" s="112">
        <v>0</v>
      </c>
      <c r="IA39" s="112">
        <v>0</v>
      </c>
      <c r="IB39" s="112">
        <v>0</v>
      </c>
      <c r="IC39" s="112">
        <v>0</v>
      </c>
      <c r="ID39" s="112">
        <v>0</v>
      </c>
      <c r="IE39" s="112">
        <v>0</v>
      </c>
      <c r="IF39" s="112">
        <v>0</v>
      </c>
      <c r="IG39" s="112">
        <v>0</v>
      </c>
      <c r="IH39" s="112">
        <v>0</v>
      </c>
      <c r="II39" s="112">
        <v>0</v>
      </c>
      <c r="IJ39" s="112">
        <v>0</v>
      </c>
      <c r="IK39" s="112">
        <v>0</v>
      </c>
      <c r="IL39" s="112">
        <v>0</v>
      </c>
      <c r="IM39" s="112">
        <v>0</v>
      </c>
      <c r="IN39" s="112">
        <v>0</v>
      </c>
      <c r="IO39" s="112">
        <v>0</v>
      </c>
      <c r="IP39" s="112">
        <v>0</v>
      </c>
      <c r="IQ39" s="112">
        <v>0</v>
      </c>
      <c r="IR39" s="112">
        <v>0</v>
      </c>
      <c r="IS39" s="112">
        <v>0</v>
      </c>
      <c r="IT39" s="112">
        <v>0</v>
      </c>
      <c r="IU39" s="112">
        <v>0</v>
      </c>
      <c r="IV39" s="112">
        <v>0</v>
      </c>
      <c r="IW39" s="112">
        <v>0</v>
      </c>
      <c r="IX39" s="112">
        <v>0</v>
      </c>
      <c r="IY39" s="112">
        <v>21714.249163257718</v>
      </c>
      <c r="IZ39" s="112">
        <v>0</v>
      </c>
      <c r="JA39" s="112">
        <v>0</v>
      </c>
      <c r="JB39" s="112">
        <v>0</v>
      </c>
      <c r="JC39" s="112">
        <v>0</v>
      </c>
      <c r="JD39" s="112">
        <v>0</v>
      </c>
      <c r="JE39" s="112">
        <v>0</v>
      </c>
      <c r="JF39" s="112">
        <v>0</v>
      </c>
      <c r="JG39" s="112">
        <v>0</v>
      </c>
      <c r="JH39" s="112">
        <v>0</v>
      </c>
      <c r="JI39" s="112">
        <v>0</v>
      </c>
      <c r="JJ39" s="112">
        <v>0</v>
      </c>
      <c r="JK39" s="112">
        <v>0</v>
      </c>
      <c r="JL39" s="112">
        <v>0</v>
      </c>
      <c r="JM39" s="112">
        <v>0</v>
      </c>
      <c r="JN39" s="112">
        <v>0</v>
      </c>
      <c r="JO39" s="112">
        <v>0</v>
      </c>
      <c r="JP39" s="112">
        <v>0</v>
      </c>
      <c r="JQ39" s="112">
        <v>0</v>
      </c>
      <c r="JR39" s="112">
        <v>0</v>
      </c>
      <c r="JS39" s="112">
        <v>10432.246188174044</v>
      </c>
      <c r="JT39" s="112">
        <v>0</v>
      </c>
      <c r="JU39" s="112">
        <v>0</v>
      </c>
      <c r="JV39" s="112">
        <v>0</v>
      </c>
    </row>
    <row r="40" spans="2:282">
      <c r="B40" s="49" t="s">
        <v>87</v>
      </c>
      <c r="C40" s="39" t="s">
        <v>88</v>
      </c>
      <c r="D40" s="34" t="s">
        <v>192</v>
      </c>
      <c r="E40" s="46"/>
      <c r="F40" s="66"/>
      <c r="G40" s="68"/>
      <c r="H40" s="45">
        <f t="shared" si="7"/>
        <v>0</v>
      </c>
      <c r="GA40" s="187"/>
    </row>
    <row r="41" spans="2:282">
      <c r="B41" s="49" t="s">
        <v>89</v>
      </c>
      <c r="C41" s="39" t="s">
        <v>90</v>
      </c>
      <c r="D41" s="34" t="s">
        <v>192</v>
      </c>
      <c r="E41" s="46"/>
      <c r="F41" s="66"/>
      <c r="G41" s="69"/>
      <c r="H41" s="45">
        <f t="shared" si="7"/>
        <v>0</v>
      </c>
      <c r="GA41" s="187"/>
    </row>
    <row r="42" spans="2:282">
      <c r="B42" s="56" t="s">
        <v>91</v>
      </c>
      <c r="C42" s="54" t="s">
        <v>92</v>
      </c>
      <c r="D42" s="7"/>
      <c r="E42" s="46"/>
      <c r="F42" s="66"/>
      <c r="G42" s="69"/>
      <c r="H42" s="45">
        <f t="shared" si="7"/>
        <v>0</v>
      </c>
      <c r="GA42" s="187"/>
    </row>
    <row r="43" spans="2:282">
      <c r="B43" s="49" t="s">
        <v>93</v>
      </c>
      <c r="C43" s="39" t="s">
        <v>94</v>
      </c>
      <c r="D43" s="34" t="s">
        <v>210</v>
      </c>
      <c r="E43" s="114" t="s">
        <v>665</v>
      </c>
      <c r="F43" s="115" t="s">
        <v>673</v>
      </c>
      <c r="G43" s="68">
        <v>1359648.1076030557</v>
      </c>
      <c r="H43" s="125">
        <f t="shared" ref="H43:H48" si="8">SUM(I43:JV43)</f>
        <v>1336990.3801724091</v>
      </c>
      <c r="I43" s="127">
        <v>0</v>
      </c>
      <c r="J43" s="127">
        <v>0</v>
      </c>
      <c r="K43" s="127">
        <v>0</v>
      </c>
      <c r="L43" s="127">
        <v>0</v>
      </c>
      <c r="M43" s="127">
        <v>0</v>
      </c>
      <c r="N43" s="127">
        <v>0</v>
      </c>
      <c r="O43" s="127">
        <v>0</v>
      </c>
      <c r="P43" s="127">
        <v>0</v>
      </c>
      <c r="Q43" s="127">
        <v>0</v>
      </c>
      <c r="R43" s="127">
        <v>0</v>
      </c>
      <c r="S43" s="127">
        <v>0</v>
      </c>
      <c r="T43" s="127">
        <v>0</v>
      </c>
      <c r="U43" s="127">
        <v>0</v>
      </c>
      <c r="V43" s="127">
        <v>0</v>
      </c>
      <c r="W43" s="127">
        <v>0</v>
      </c>
      <c r="X43" s="127">
        <v>0</v>
      </c>
      <c r="Y43" s="127">
        <v>0</v>
      </c>
      <c r="Z43" s="127">
        <v>0</v>
      </c>
      <c r="AA43" s="127">
        <v>0</v>
      </c>
      <c r="AB43" s="127">
        <v>0</v>
      </c>
      <c r="AC43" s="127">
        <v>0</v>
      </c>
      <c r="AD43" s="127">
        <v>0</v>
      </c>
      <c r="AE43" s="127">
        <v>0</v>
      </c>
      <c r="AF43" s="127">
        <v>0</v>
      </c>
      <c r="AG43" s="127">
        <v>0</v>
      </c>
      <c r="AH43" s="127">
        <v>0</v>
      </c>
      <c r="AI43" s="127">
        <v>0</v>
      </c>
      <c r="AJ43" s="127">
        <v>0</v>
      </c>
      <c r="AK43" s="127">
        <v>0</v>
      </c>
      <c r="AL43" s="127">
        <v>0</v>
      </c>
      <c r="AM43" s="127">
        <v>0</v>
      </c>
      <c r="AN43" s="127">
        <v>0</v>
      </c>
      <c r="AO43" s="127">
        <v>0</v>
      </c>
      <c r="AP43" s="127">
        <v>0</v>
      </c>
      <c r="AQ43" s="127">
        <v>0</v>
      </c>
      <c r="AR43" s="127">
        <v>0</v>
      </c>
      <c r="AS43" s="127">
        <v>0</v>
      </c>
      <c r="AT43" s="127">
        <v>0</v>
      </c>
      <c r="AU43" s="127">
        <v>0</v>
      </c>
      <c r="AV43" s="127">
        <v>0</v>
      </c>
      <c r="AW43" s="127">
        <v>0</v>
      </c>
      <c r="AX43" s="127">
        <v>0</v>
      </c>
      <c r="AY43" s="127">
        <v>0</v>
      </c>
      <c r="AZ43" s="127">
        <v>0</v>
      </c>
      <c r="BA43" s="127">
        <v>0</v>
      </c>
      <c r="BB43" s="127">
        <v>0</v>
      </c>
      <c r="BC43" s="127">
        <v>0</v>
      </c>
      <c r="BD43" s="127">
        <v>0</v>
      </c>
      <c r="BE43" s="127">
        <v>0</v>
      </c>
      <c r="BF43" s="127">
        <v>0</v>
      </c>
      <c r="BG43" s="127">
        <v>0</v>
      </c>
      <c r="BH43" s="127">
        <v>0</v>
      </c>
      <c r="BI43" s="127">
        <v>0</v>
      </c>
      <c r="BJ43" s="127">
        <v>0</v>
      </c>
      <c r="BK43" s="127">
        <v>0</v>
      </c>
      <c r="BL43" s="127">
        <v>0</v>
      </c>
      <c r="BM43" s="127">
        <v>0</v>
      </c>
      <c r="BN43" s="127">
        <v>0</v>
      </c>
      <c r="BO43" s="127">
        <v>0</v>
      </c>
      <c r="BP43" s="127">
        <v>0</v>
      </c>
      <c r="BQ43" s="127">
        <v>0</v>
      </c>
      <c r="BR43" s="127">
        <v>0</v>
      </c>
      <c r="BS43" s="127">
        <v>0</v>
      </c>
      <c r="BT43" s="127">
        <v>0</v>
      </c>
      <c r="BU43" s="127">
        <v>0</v>
      </c>
      <c r="BV43" s="127">
        <v>0</v>
      </c>
      <c r="BW43" s="127">
        <v>0</v>
      </c>
      <c r="BX43" s="127">
        <v>0</v>
      </c>
      <c r="BY43" s="127">
        <v>0</v>
      </c>
      <c r="BZ43" s="127">
        <v>0</v>
      </c>
      <c r="CA43" s="127">
        <v>0</v>
      </c>
      <c r="CB43" s="127">
        <v>0</v>
      </c>
      <c r="CC43" s="127">
        <v>0</v>
      </c>
      <c r="CD43" s="127">
        <v>0</v>
      </c>
      <c r="CE43" s="127">
        <v>0</v>
      </c>
      <c r="CF43" s="127">
        <v>0</v>
      </c>
      <c r="CG43" s="127">
        <v>0</v>
      </c>
      <c r="CH43" s="127">
        <v>0</v>
      </c>
      <c r="CI43" s="127">
        <v>0</v>
      </c>
      <c r="CJ43" s="127">
        <v>0</v>
      </c>
      <c r="CK43" s="127">
        <v>0</v>
      </c>
      <c r="CL43" s="127">
        <v>0</v>
      </c>
      <c r="CM43" s="127">
        <v>0</v>
      </c>
      <c r="CN43" s="127">
        <v>0</v>
      </c>
      <c r="CO43" s="127">
        <v>0</v>
      </c>
      <c r="CP43" s="127">
        <v>0</v>
      </c>
      <c r="CQ43" s="127">
        <v>0</v>
      </c>
      <c r="CR43" s="127">
        <v>0</v>
      </c>
      <c r="CS43" s="127">
        <v>0</v>
      </c>
      <c r="CT43" s="127">
        <v>0</v>
      </c>
      <c r="CU43" s="127">
        <v>0</v>
      </c>
      <c r="CV43" s="127">
        <v>0</v>
      </c>
      <c r="CW43" s="127">
        <v>0</v>
      </c>
      <c r="CX43" s="127">
        <v>0</v>
      </c>
      <c r="CY43" s="127">
        <v>0</v>
      </c>
      <c r="CZ43" s="127">
        <v>0</v>
      </c>
      <c r="DA43" s="127">
        <v>0</v>
      </c>
      <c r="DB43" s="127">
        <v>0</v>
      </c>
      <c r="DC43" s="127">
        <v>0</v>
      </c>
      <c r="DD43" s="127">
        <v>0</v>
      </c>
      <c r="DE43" s="127">
        <v>0</v>
      </c>
      <c r="DF43" s="127">
        <v>0</v>
      </c>
      <c r="DG43" s="127">
        <v>0</v>
      </c>
      <c r="DH43" s="127">
        <v>0</v>
      </c>
      <c r="DI43" s="127">
        <v>0</v>
      </c>
      <c r="DJ43" s="127">
        <v>0</v>
      </c>
      <c r="DK43" s="127">
        <v>0</v>
      </c>
      <c r="DL43" s="127">
        <v>0</v>
      </c>
      <c r="DM43" s="127">
        <v>0</v>
      </c>
      <c r="DN43" s="127">
        <v>0</v>
      </c>
      <c r="DO43" s="127">
        <v>0</v>
      </c>
      <c r="DP43" s="127">
        <v>0</v>
      </c>
      <c r="DQ43" s="127">
        <v>0</v>
      </c>
      <c r="DR43" s="127">
        <v>0</v>
      </c>
      <c r="DS43" s="127">
        <v>0</v>
      </c>
      <c r="DT43" s="127">
        <v>0</v>
      </c>
      <c r="DU43" s="127">
        <v>0</v>
      </c>
      <c r="DV43" s="127">
        <v>0</v>
      </c>
      <c r="DW43" s="127">
        <v>0</v>
      </c>
      <c r="DX43" s="127">
        <v>0</v>
      </c>
      <c r="DY43" s="127">
        <v>0</v>
      </c>
      <c r="DZ43" s="127">
        <v>0</v>
      </c>
      <c r="EA43" s="127">
        <v>0</v>
      </c>
      <c r="EB43" s="127">
        <v>0</v>
      </c>
      <c r="EC43" s="127">
        <v>0</v>
      </c>
      <c r="ED43" s="127">
        <v>0</v>
      </c>
      <c r="EE43" s="127">
        <v>0</v>
      </c>
      <c r="EF43" s="127">
        <v>0</v>
      </c>
      <c r="EG43" s="127">
        <v>0</v>
      </c>
      <c r="EH43" s="127">
        <v>0</v>
      </c>
      <c r="EI43" s="127">
        <v>0</v>
      </c>
      <c r="EJ43" s="127">
        <v>0</v>
      </c>
      <c r="EK43" s="127">
        <v>0</v>
      </c>
      <c r="EL43" s="127">
        <v>0</v>
      </c>
      <c r="EM43" s="127">
        <v>0</v>
      </c>
      <c r="EN43" s="127">
        <v>0</v>
      </c>
      <c r="EO43" s="127">
        <v>0</v>
      </c>
      <c r="EP43" s="127">
        <v>0</v>
      </c>
      <c r="EQ43" s="127">
        <v>0</v>
      </c>
      <c r="ER43" s="127">
        <v>0</v>
      </c>
      <c r="ES43" s="127">
        <v>0</v>
      </c>
      <c r="ET43" s="127">
        <v>0</v>
      </c>
      <c r="EU43" s="127">
        <v>0</v>
      </c>
      <c r="EV43" s="127">
        <v>0</v>
      </c>
      <c r="EW43" s="127">
        <v>0</v>
      </c>
      <c r="EX43" s="127">
        <v>0</v>
      </c>
      <c r="EY43" s="127">
        <v>0</v>
      </c>
      <c r="EZ43" s="127">
        <v>0</v>
      </c>
      <c r="FA43" s="127">
        <v>0</v>
      </c>
      <c r="FB43" s="127">
        <v>0</v>
      </c>
      <c r="FC43" s="127">
        <v>0</v>
      </c>
      <c r="FD43" s="127">
        <v>0</v>
      </c>
      <c r="FE43" s="127">
        <v>0</v>
      </c>
      <c r="FF43" s="127">
        <v>0</v>
      </c>
      <c r="FG43" s="127">
        <v>0</v>
      </c>
      <c r="FH43" s="127">
        <v>0</v>
      </c>
      <c r="FI43" s="127">
        <v>0</v>
      </c>
      <c r="FJ43" s="127">
        <v>0</v>
      </c>
      <c r="FK43" s="127">
        <v>0</v>
      </c>
      <c r="FL43" s="127">
        <v>0</v>
      </c>
      <c r="FM43" s="127">
        <v>0</v>
      </c>
      <c r="FN43" s="127">
        <v>0</v>
      </c>
      <c r="FO43" s="127">
        <v>0</v>
      </c>
      <c r="FP43" s="127">
        <v>0</v>
      </c>
      <c r="FQ43" s="127">
        <v>0</v>
      </c>
      <c r="FR43" s="127">
        <v>0</v>
      </c>
      <c r="FS43" s="127">
        <v>0</v>
      </c>
      <c r="FT43" s="127">
        <v>0</v>
      </c>
      <c r="FU43" s="127">
        <v>0</v>
      </c>
      <c r="FV43" s="127">
        <v>0</v>
      </c>
      <c r="FW43" s="127">
        <v>0</v>
      </c>
      <c r="FX43" s="127">
        <v>0</v>
      </c>
      <c r="FY43" s="127">
        <v>0</v>
      </c>
      <c r="FZ43" s="127">
        <v>0</v>
      </c>
      <c r="GA43" s="187"/>
      <c r="GB43" s="112">
        <v>109092.95448255337</v>
      </c>
      <c r="GC43" s="112">
        <v>9121.2730405578277</v>
      </c>
      <c r="GD43" s="112">
        <v>50533.617420000002</v>
      </c>
      <c r="GE43" s="112">
        <v>23666.66834</v>
      </c>
      <c r="GF43" s="112">
        <v>4505.223</v>
      </c>
      <c r="GG43" s="112">
        <v>7702.1144599999998</v>
      </c>
      <c r="GH43" s="112">
        <v>43557.378089523983</v>
      </c>
      <c r="GI43" s="112">
        <v>10454.350130000001</v>
      </c>
      <c r="GJ43" s="112">
        <v>7400.8928252621799</v>
      </c>
      <c r="GK43" s="112">
        <v>10942.590380000001</v>
      </c>
      <c r="GL43" s="112">
        <v>20416.825710000001</v>
      </c>
      <c r="GM43" s="112">
        <v>54132.310370059495</v>
      </c>
      <c r="GN43" s="112">
        <v>7046.5589600000003</v>
      </c>
      <c r="GO43" s="112">
        <v>1615.8159829988842</v>
      </c>
      <c r="GP43" s="112">
        <v>9182.7720500000014</v>
      </c>
      <c r="GQ43" s="112">
        <v>261979.391</v>
      </c>
      <c r="GR43" s="112">
        <v>74030.784002959801</v>
      </c>
      <c r="GS43" s="112">
        <v>5615.2888722908147</v>
      </c>
      <c r="GT43" s="112">
        <v>30625.525889999997</v>
      </c>
      <c r="GU43" s="112">
        <v>10952.824270000001</v>
      </c>
      <c r="GV43" s="112">
        <v>6497.4922400000005</v>
      </c>
      <c r="GW43" s="112">
        <v>5421.36913</v>
      </c>
      <c r="GX43" s="112">
        <v>3651.64779</v>
      </c>
      <c r="GY43" s="112">
        <v>7546.56459</v>
      </c>
      <c r="GZ43" s="112">
        <v>6423.3298800000011</v>
      </c>
      <c r="HA43" s="112">
        <v>5570.19625</v>
      </c>
      <c r="HB43" s="112">
        <v>11896.492979999997</v>
      </c>
      <c r="HC43" s="112">
        <v>2166.2738296020825</v>
      </c>
      <c r="HD43" s="112">
        <v>3214.7194100000002</v>
      </c>
      <c r="HE43" s="112">
        <v>40272.605349999998</v>
      </c>
      <c r="HF43" s="112">
        <v>16853.027670000003</v>
      </c>
      <c r="HG43" s="112">
        <v>100718.333</v>
      </c>
      <c r="HH43" s="112">
        <v>2622.5450000000001</v>
      </c>
      <c r="HI43" s="112">
        <v>5026.6128600000002</v>
      </c>
      <c r="HJ43" s="112">
        <v>2236.2649999999999</v>
      </c>
      <c r="HK43" s="112">
        <v>0</v>
      </c>
      <c r="HL43" s="112">
        <v>6297.2910000000002</v>
      </c>
      <c r="HM43" s="112">
        <v>14318.369939999999</v>
      </c>
      <c r="HN43" s="112">
        <v>3596.6147282261063</v>
      </c>
      <c r="HO43" s="112">
        <v>11081.404490000001</v>
      </c>
      <c r="HP43" s="112">
        <v>0</v>
      </c>
      <c r="HQ43" s="112">
        <v>4330.4559300000001</v>
      </c>
      <c r="HR43" s="112">
        <v>8141.3802000000005</v>
      </c>
      <c r="HS43" s="112">
        <v>5813.6456600000001</v>
      </c>
      <c r="HT43" s="112">
        <v>0</v>
      </c>
      <c r="HU43" s="112">
        <v>2795.8009400000001</v>
      </c>
      <c r="HV43" s="112">
        <v>3132.7802834510971</v>
      </c>
      <c r="HW43" s="112">
        <v>46184.889103756039</v>
      </c>
      <c r="HX43" s="112">
        <v>5049.8784400000004</v>
      </c>
      <c r="HY43" s="112">
        <v>3222.9</v>
      </c>
      <c r="HZ43" s="112">
        <v>0</v>
      </c>
      <c r="IA43" s="112">
        <v>6800.317</v>
      </c>
      <c r="IB43" s="112">
        <v>2429.2843200446264</v>
      </c>
      <c r="IC43" s="112">
        <v>2704.9859999999999</v>
      </c>
      <c r="ID43" s="112">
        <v>14214.66338</v>
      </c>
      <c r="IE43" s="112">
        <v>3236.6443500000005</v>
      </c>
      <c r="IF43" s="112">
        <v>10059.522286868725</v>
      </c>
      <c r="IG43" s="112">
        <v>0</v>
      </c>
      <c r="IH43" s="112">
        <v>17979.703000000001</v>
      </c>
      <c r="II43" s="112">
        <v>3260.0174999999999</v>
      </c>
      <c r="IJ43" s="112">
        <v>5747.9132499999996</v>
      </c>
      <c r="IK43" s="112">
        <v>11053.311390000001</v>
      </c>
      <c r="IL43" s="112">
        <v>5455.009</v>
      </c>
      <c r="IM43" s="112">
        <v>2200.8800208255857</v>
      </c>
      <c r="IN43" s="112">
        <v>18291.331320000001</v>
      </c>
      <c r="IO43" s="112">
        <v>2480.8944091483827</v>
      </c>
      <c r="IP43" s="112">
        <v>4445.2932100000007</v>
      </c>
      <c r="IQ43" s="112">
        <v>7670.5230000000001</v>
      </c>
      <c r="IR43" s="112">
        <v>2802.8840100000002</v>
      </c>
      <c r="IS43" s="112">
        <v>12280.075508739308</v>
      </c>
      <c r="IT43" s="112">
        <v>8851.6778300000005</v>
      </c>
      <c r="IU43" s="112">
        <v>0</v>
      </c>
      <c r="IV43" s="112">
        <v>0</v>
      </c>
      <c r="IW43" s="112">
        <v>2277.6159970992935</v>
      </c>
      <c r="IX43" s="112">
        <v>3417.8948300000002</v>
      </c>
      <c r="IY43" s="112">
        <v>35567.884353291185</v>
      </c>
      <c r="IZ43" s="112">
        <v>2649.9062200000003</v>
      </c>
      <c r="JA43" s="112">
        <v>8465.3647700000001</v>
      </c>
      <c r="JB43" s="112">
        <v>0</v>
      </c>
      <c r="JC43" s="112">
        <v>2877.8890000000001</v>
      </c>
      <c r="JD43" s="112">
        <v>1861.2763791744144</v>
      </c>
      <c r="JE43" s="112">
        <v>0</v>
      </c>
      <c r="JF43" s="112">
        <v>2363.1327651164002</v>
      </c>
      <c r="JG43" s="112">
        <v>0</v>
      </c>
      <c r="JH43" s="112">
        <v>2804.6840000000002</v>
      </c>
      <c r="JI43" s="112">
        <v>0</v>
      </c>
      <c r="JJ43" s="112">
        <v>7714.1009999999997</v>
      </c>
      <c r="JK43" s="112">
        <v>4059.0251366679063</v>
      </c>
      <c r="JL43" s="112">
        <v>4185.6520099999998</v>
      </c>
      <c r="JM43" s="112">
        <v>2996.7294487913723</v>
      </c>
      <c r="JN43" s="112">
        <v>4062.6994154000004</v>
      </c>
      <c r="JO43" s="112">
        <v>0</v>
      </c>
      <c r="JP43" s="112">
        <v>0</v>
      </c>
      <c r="JQ43" s="112">
        <v>5321.01206</v>
      </c>
      <c r="JR43" s="112">
        <v>0</v>
      </c>
      <c r="JS43" s="112">
        <v>12309.277</v>
      </c>
      <c r="JT43" s="112">
        <v>2959.03</v>
      </c>
      <c r="JU43" s="112">
        <v>0</v>
      </c>
      <c r="JV43" s="112">
        <v>2474.2300299999993</v>
      </c>
    </row>
    <row r="44" spans="2:282">
      <c r="B44" s="49" t="s">
        <v>95</v>
      </c>
      <c r="C44" s="39" t="s">
        <v>96</v>
      </c>
      <c r="D44" s="34" t="s">
        <v>210</v>
      </c>
      <c r="E44" s="114" t="s">
        <v>666</v>
      </c>
      <c r="F44" s="115" t="s">
        <v>396</v>
      </c>
      <c r="G44" s="68">
        <v>200</v>
      </c>
      <c r="H44" s="125">
        <f t="shared" si="8"/>
        <v>200</v>
      </c>
      <c r="I44" s="112">
        <v>0</v>
      </c>
      <c r="J44" s="112">
        <v>0</v>
      </c>
      <c r="K44" s="112">
        <v>0</v>
      </c>
      <c r="L44" s="112">
        <v>0</v>
      </c>
      <c r="M44" s="112">
        <v>0</v>
      </c>
      <c r="N44" s="112">
        <v>0</v>
      </c>
      <c r="O44" s="112">
        <v>0</v>
      </c>
      <c r="P44" s="112">
        <v>0</v>
      </c>
      <c r="Q44" s="112">
        <v>0</v>
      </c>
      <c r="R44" s="112">
        <v>0</v>
      </c>
      <c r="S44" s="112">
        <v>0</v>
      </c>
      <c r="T44" s="112">
        <v>0</v>
      </c>
      <c r="U44" s="112">
        <v>0</v>
      </c>
      <c r="V44" s="112">
        <v>0</v>
      </c>
      <c r="W44" s="112">
        <v>0</v>
      </c>
      <c r="X44" s="112">
        <v>0</v>
      </c>
      <c r="Y44" s="112">
        <v>0</v>
      </c>
      <c r="Z44" s="112">
        <v>0</v>
      </c>
      <c r="AA44" s="112">
        <v>0</v>
      </c>
      <c r="AB44" s="112">
        <v>0</v>
      </c>
      <c r="AC44" s="112">
        <v>0</v>
      </c>
      <c r="AD44" s="112">
        <v>0</v>
      </c>
      <c r="AE44" s="112">
        <v>0</v>
      </c>
      <c r="AF44" s="112">
        <v>0</v>
      </c>
      <c r="AG44" s="112">
        <v>0</v>
      </c>
      <c r="AH44" s="112">
        <v>0</v>
      </c>
      <c r="AI44" s="112">
        <v>0</v>
      </c>
      <c r="AJ44" s="112">
        <v>0</v>
      </c>
      <c r="AK44" s="112">
        <v>0</v>
      </c>
      <c r="AL44" s="112">
        <v>0</v>
      </c>
      <c r="AM44" s="112">
        <v>0</v>
      </c>
      <c r="AN44" s="112">
        <v>0</v>
      </c>
      <c r="AO44" s="112">
        <v>0</v>
      </c>
      <c r="AP44" s="112">
        <v>0</v>
      </c>
      <c r="AQ44" s="112">
        <v>0</v>
      </c>
      <c r="AR44" s="112">
        <v>0</v>
      </c>
      <c r="AS44" s="112">
        <v>0</v>
      </c>
      <c r="AT44" s="112">
        <v>0</v>
      </c>
      <c r="AU44" s="112">
        <v>0</v>
      </c>
      <c r="AV44" s="112">
        <v>0</v>
      </c>
      <c r="AW44" s="112">
        <v>0</v>
      </c>
      <c r="AX44" s="112">
        <v>0</v>
      </c>
      <c r="AY44" s="112">
        <v>0</v>
      </c>
      <c r="AZ44" s="112">
        <v>0</v>
      </c>
      <c r="BA44" s="112">
        <v>0</v>
      </c>
      <c r="BB44" s="112">
        <v>0</v>
      </c>
      <c r="BC44" s="112">
        <v>0</v>
      </c>
      <c r="BD44" s="112">
        <v>0</v>
      </c>
      <c r="BE44" s="112">
        <v>0</v>
      </c>
      <c r="BF44" s="112">
        <v>0</v>
      </c>
      <c r="BG44" s="112">
        <v>0</v>
      </c>
      <c r="BH44" s="112">
        <v>0</v>
      </c>
      <c r="BI44" s="112">
        <v>0</v>
      </c>
      <c r="BJ44" s="112">
        <v>0</v>
      </c>
      <c r="BK44" s="112">
        <v>0</v>
      </c>
      <c r="BL44" s="112">
        <v>0</v>
      </c>
      <c r="BM44" s="112">
        <v>0</v>
      </c>
      <c r="BN44" s="112">
        <v>0</v>
      </c>
      <c r="BO44" s="112">
        <v>0</v>
      </c>
      <c r="BP44" s="112">
        <v>0</v>
      </c>
      <c r="BQ44" s="112">
        <v>0</v>
      </c>
      <c r="BR44" s="112">
        <v>0</v>
      </c>
      <c r="BS44" s="112">
        <v>0</v>
      </c>
      <c r="BT44" s="112">
        <v>0</v>
      </c>
      <c r="BU44" s="112">
        <v>0</v>
      </c>
      <c r="BV44" s="112">
        <v>0</v>
      </c>
      <c r="BW44" s="112">
        <v>0</v>
      </c>
      <c r="BX44" s="112">
        <v>0</v>
      </c>
      <c r="BY44" s="112">
        <v>0</v>
      </c>
      <c r="BZ44" s="112">
        <v>0</v>
      </c>
      <c r="CA44" s="112">
        <v>0</v>
      </c>
      <c r="CB44" s="112">
        <v>0</v>
      </c>
      <c r="CC44" s="112">
        <v>0</v>
      </c>
      <c r="CD44" s="112">
        <v>0</v>
      </c>
      <c r="CE44" s="112">
        <v>0</v>
      </c>
      <c r="CF44" s="112">
        <v>0</v>
      </c>
      <c r="CG44" s="112">
        <v>0</v>
      </c>
      <c r="CH44" s="112">
        <v>0</v>
      </c>
      <c r="CI44" s="112">
        <v>0</v>
      </c>
      <c r="CJ44" s="112">
        <v>0</v>
      </c>
      <c r="CK44" s="112">
        <v>0</v>
      </c>
      <c r="CL44" s="112">
        <v>0</v>
      </c>
      <c r="CM44" s="112">
        <v>0</v>
      </c>
      <c r="CN44" s="112">
        <v>0</v>
      </c>
      <c r="CO44" s="112">
        <v>0</v>
      </c>
      <c r="CP44" s="112">
        <v>0</v>
      </c>
      <c r="CQ44" s="112">
        <v>0</v>
      </c>
      <c r="CR44" s="112">
        <v>0</v>
      </c>
      <c r="CS44" s="112">
        <v>0</v>
      </c>
      <c r="CT44" s="112">
        <v>0</v>
      </c>
      <c r="CU44" s="112">
        <v>0</v>
      </c>
      <c r="CV44" s="112">
        <v>0</v>
      </c>
      <c r="CW44" s="112">
        <v>0</v>
      </c>
      <c r="CX44" s="112">
        <v>0</v>
      </c>
      <c r="CY44" s="112">
        <v>0</v>
      </c>
      <c r="CZ44" s="112">
        <v>0</v>
      </c>
      <c r="DA44" s="112">
        <v>0</v>
      </c>
      <c r="DB44" s="112">
        <v>0</v>
      </c>
      <c r="DC44" s="112">
        <v>0</v>
      </c>
      <c r="DD44" s="112">
        <v>0</v>
      </c>
      <c r="DE44" s="112">
        <v>0</v>
      </c>
      <c r="DF44" s="112">
        <v>0</v>
      </c>
      <c r="DG44" s="112">
        <v>0</v>
      </c>
      <c r="DH44" s="112">
        <v>0</v>
      </c>
      <c r="DI44" s="112">
        <v>0</v>
      </c>
      <c r="DJ44" s="112">
        <v>0</v>
      </c>
      <c r="DK44" s="112">
        <v>0</v>
      </c>
      <c r="DL44" s="112">
        <v>0</v>
      </c>
      <c r="DM44" s="112">
        <v>0</v>
      </c>
      <c r="DN44" s="112">
        <v>0</v>
      </c>
      <c r="DO44" s="112">
        <v>0</v>
      </c>
      <c r="DP44" s="112">
        <v>0</v>
      </c>
      <c r="DQ44" s="112">
        <v>0</v>
      </c>
      <c r="DR44" s="112">
        <v>0</v>
      </c>
      <c r="DS44" s="112">
        <v>0</v>
      </c>
      <c r="DT44" s="112">
        <v>0</v>
      </c>
      <c r="DU44" s="112">
        <v>0</v>
      </c>
      <c r="DV44" s="112">
        <v>0</v>
      </c>
      <c r="DW44" s="112">
        <v>0</v>
      </c>
      <c r="DX44" s="112">
        <v>0</v>
      </c>
      <c r="DY44" s="112">
        <v>0</v>
      </c>
      <c r="DZ44" s="112">
        <v>0</v>
      </c>
      <c r="EA44" s="112">
        <v>0</v>
      </c>
      <c r="EB44" s="112">
        <v>0</v>
      </c>
      <c r="EC44" s="112">
        <v>0</v>
      </c>
      <c r="ED44" s="112">
        <v>0</v>
      </c>
      <c r="EE44" s="112">
        <v>0</v>
      </c>
      <c r="EF44" s="112">
        <v>0</v>
      </c>
      <c r="EG44" s="112">
        <v>0</v>
      </c>
      <c r="EH44" s="112">
        <v>0</v>
      </c>
      <c r="EI44" s="112">
        <v>0</v>
      </c>
      <c r="EJ44" s="112">
        <v>0</v>
      </c>
      <c r="EK44" s="112">
        <v>0</v>
      </c>
      <c r="EL44" s="112">
        <v>0</v>
      </c>
      <c r="EM44" s="112">
        <v>0</v>
      </c>
      <c r="EN44" s="112">
        <v>0</v>
      </c>
      <c r="EO44" s="112">
        <v>0</v>
      </c>
      <c r="EP44" s="112">
        <v>0</v>
      </c>
      <c r="EQ44" s="112">
        <v>0</v>
      </c>
      <c r="ER44" s="112">
        <v>0</v>
      </c>
      <c r="ES44" s="112">
        <v>0</v>
      </c>
      <c r="ET44" s="112">
        <v>0</v>
      </c>
      <c r="EU44" s="112">
        <v>0</v>
      </c>
      <c r="EV44" s="112">
        <v>200</v>
      </c>
      <c r="EW44" s="112">
        <v>0</v>
      </c>
      <c r="EX44" s="112">
        <v>0</v>
      </c>
      <c r="EY44" s="112">
        <v>0</v>
      </c>
      <c r="EZ44" s="112">
        <v>0</v>
      </c>
      <c r="FA44" s="112">
        <v>0</v>
      </c>
      <c r="FB44" s="112">
        <v>0</v>
      </c>
      <c r="FC44" s="112">
        <v>0</v>
      </c>
      <c r="FD44" s="112">
        <v>0</v>
      </c>
      <c r="FE44" s="112">
        <v>0</v>
      </c>
      <c r="FF44" s="112">
        <v>0</v>
      </c>
      <c r="FG44" s="112">
        <v>0</v>
      </c>
      <c r="FH44" s="112">
        <v>0</v>
      </c>
      <c r="FI44" s="112">
        <v>0</v>
      </c>
      <c r="FJ44" s="112">
        <v>0</v>
      </c>
      <c r="FK44" s="112">
        <v>0</v>
      </c>
      <c r="FL44" s="112">
        <v>0</v>
      </c>
      <c r="FM44" s="112">
        <v>0</v>
      </c>
      <c r="FN44" s="112">
        <v>0</v>
      </c>
      <c r="FO44" s="112">
        <v>0</v>
      </c>
      <c r="FP44" s="112">
        <v>0</v>
      </c>
      <c r="FQ44" s="112">
        <v>0</v>
      </c>
      <c r="FR44" s="112">
        <v>0</v>
      </c>
      <c r="FS44" s="112">
        <v>0</v>
      </c>
      <c r="FT44" s="112">
        <v>0</v>
      </c>
      <c r="FU44" s="112">
        <v>0</v>
      </c>
      <c r="FV44" s="112">
        <v>0</v>
      </c>
      <c r="FW44" s="112">
        <v>0</v>
      </c>
      <c r="FX44" s="112">
        <v>0</v>
      </c>
      <c r="FY44" s="112">
        <v>0</v>
      </c>
      <c r="FZ44" s="112">
        <v>0</v>
      </c>
      <c r="GA44" s="187"/>
      <c r="GB44" s="127">
        <v>0</v>
      </c>
      <c r="GC44" s="127">
        <v>0</v>
      </c>
      <c r="GD44" s="127">
        <v>0</v>
      </c>
      <c r="GE44" s="127">
        <v>0</v>
      </c>
      <c r="GF44" s="127">
        <v>0</v>
      </c>
      <c r="GG44" s="127">
        <v>0</v>
      </c>
      <c r="GH44" s="127">
        <v>0</v>
      </c>
      <c r="GI44" s="127">
        <v>0</v>
      </c>
      <c r="GJ44" s="127">
        <v>0</v>
      </c>
      <c r="GK44" s="127">
        <v>0</v>
      </c>
      <c r="GL44" s="127">
        <v>0</v>
      </c>
      <c r="GM44" s="127">
        <v>0</v>
      </c>
      <c r="GN44" s="127">
        <v>0</v>
      </c>
      <c r="GO44" s="127">
        <v>0</v>
      </c>
      <c r="GP44" s="127">
        <v>0</v>
      </c>
      <c r="GQ44" s="127">
        <v>0</v>
      </c>
      <c r="GR44" s="127">
        <v>0</v>
      </c>
      <c r="GS44" s="127">
        <v>0</v>
      </c>
      <c r="GT44" s="127">
        <v>0</v>
      </c>
      <c r="GU44" s="127">
        <v>0</v>
      </c>
      <c r="GV44" s="127">
        <v>0</v>
      </c>
      <c r="GW44" s="127">
        <v>0</v>
      </c>
      <c r="GX44" s="127">
        <v>0</v>
      </c>
      <c r="GY44" s="127">
        <v>0</v>
      </c>
      <c r="GZ44" s="127">
        <v>0</v>
      </c>
      <c r="HA44" s="127">
        <v>0</v>
      </c>
      <c r="HB44" s="127">
        <v>0</v>
      </c>
      <c r="HC44" s="127">
        <v>0</v>
      </c>
      <c r="HD44" s="127">
        <v>0</v>
      </c>
      <c r="HE44" s="127">
        <v>0</v>
      </c>
      <c r="HF44" s="127">
        <v>0</v>
      </c>
      <c r="HG44" s="127">
        <v>0</v>
      </c>
      <c r="HH44" s="127">
        <v>0</v>
      </c>
      <c r="HI44" s="127">
        <v>0</v>
      </c>
      <c r="HJ44" s="127">
        <v>0</v>
      </c>
      <c r="HK44" s="127">
        <v>0</v>
      </c>
      <c r="HL44" s="127">
        <v>0</v>
      </c>
      <c r="HM44" s="127">
        <v>0</v>
      </c>
      <c r="HN44" s="127">
        <v>0</v>
      </c>
      <c r="HO44" s="127">
        <v>0</v>
      </c>
      <c r="HP44" s="127">
        <v>0</v>
      </c>
      <c r="HQ44" s="127">
        <v>0</v>
      </c>
      <c r="HR44" s="127">
        <v>0</v>
      </c>
      <c r="HS44" s="127">
        <v>0</v>
      </c>
      <c r="HT44" s="127">
        <v>0</v>
      </c>
      <c r="HU44" s="127">
        <v>0</v>
      </c>
      <c r="HV44" s="127">
        <v>0</v>
      </c>
      <c r="HW44" s="127">
        <v>0</v>
      </c>
      <c r="HX44" s="127">
        <v>0</v>
      </c>
      <c r="HY44" s="127">
        <v>0</v>
      </c>
      <c r="HZ44" s="127">
        <v>0</v>
      </c>
      <c r="IA44" s="127">
        <v>0</v>
      </c>
      <c r="IB44" s="127">
        <v>0</v>
      </c>
      <c r="IC44" s="127">
        <v>0</v>
      </c>
      <c r="ID44" s="127">
        <v>0</v>
      </c>
      <c r="IE44" s="127">
        <v>0</v>
      </c>
      <c r="IF44" s="127">
        <v>0</v>
      </c>
      <c r="IG44" s="127">
        <v>0</v>
      </c>
      <c r="IH44" s="127">
        <v>0</v>
      </c>
      <c r="II44" s="127">
        <v>0</v>
      </c>
      <c r="IJ44" s="127">
        <v>0</v>
      </c>
      <c r="IK44" s="127">
        <v>0</v>
      </c>
      <c r="IL44" s="127">
        <v>0</v>
      </c>
      <c r="IM44" s="127">
        <v>0</v>
      </c>
      <c r="IN44" s="127">
        <v>0</v>
      </c>
      <c r="IO44" s="127">
        <v>0</v>
      </c>
      <c r="IP44" s="127">
        <v>0</v>
      </c>
      <c r="IQ44" s="127">
        <v>0</v>
      </c>
      <c r="IR44" s="127">
        <v>0</v>
      </c>
      <c r="IS44" s="127">
        <v>0</v>
      </c>
      <c r="IT44" s="127">
        <v>0</v>
      </c>
      <c r="IU44" s="127">
        <v>0</v>
      </c>
      <c r="IV44" s="127">
        <v>0</v>
      </c>
      <c r="IW44" s="127">
        <v>0</v>
      </c>
      <c r="IX44" s="127">
        <v>0</v>
      </c>
      <c r="IY44" s="127">
        <v>0</v>
      </c>
      <c r="IZ44" s="127">
        <v>0</v>
      </c>
      <c r="JA44" s="127">
        <v>0</v>
      </c>
      <c r="JB44" s="127">
        <v>0</v>
      </c>
      <c r="JC44" s="127">
        <v>0</v>
      </c>
      <c r="JD44" s="127">
        <v>0</v>
      </c>
      <c r="JE44" s="127">
        <v>0</v>
      </c>
      <c r="JF44" s="127">
        <v>0</v>
      </c>
      <c r="JG44" s="127">
        <v>0</v>
      </c>
      <c r="JH44" s="127">
        <v>0</v>
      </c>
      <c r="JI44" s="127">
        <v>0</v>
      </c>
      <c r="JJ44" s="127">
        <v>0</v>
      </c>
      <c r="JK44" s="127">
        <v>0</v>
      </c>
      <c r="JL44" s="127">
        <v>0</v>
      </c>
      <c r="JM44" s="127">
        <v>0</v>
      </c>
      <c r="JN44" s="127">
        <v>0</v>
      </c>
      <c r="JO44" s="127">
        <v>0</v>
      </c>
      <c r="JP44" s="127">
        <v>0</v>
      </c>
      <c r="JQ44" s="127">
        <v>0</v>
      </c>
      <c r="JR44" s="127">
        <v>0</v>
      </c>
      <c r="JS44" s="127">
        <v>0</v>
      </c>
      <c r="JT44" s="127">
        <v>0</v>
      </c>
      <c r="JU44" s="127">
        <v>0</v>
      </c>
      <c r="JV44" s="127">
        <v>0</v>
      </c>
    </row>
    <row r="45" spans="2:282">
      <c r="B45" s="49" t="s">
        <v>95</v>
      </c>
      <c r="C45" s="39" t="s">
        <v>96</v>
      </c>
      <c r="D45" s="34" t="s">
        <v>364</v>
      </c>
      <c r="E45" s="114" t="s">
        <v>667</v>
      </c>
      <c r="F45" s="115" t="s">
        <v>396</v>
      </c>
      <c r="G45" s="68">
        <v>15500</v>
      </c>
      <c r="H45" s="125">
        <f t="shared" si="8"/>
        <v>0</v>
      </c>
      <c r="I45" s="112">
        <v>0</v>
      </c>
      <c r="J45" s="112">
        <v>0</v>
      </c>
      <c r="K45" s="112">
        <v>0</v>
      </c>
      <c r="L45" s="112">
        <v>0</v>
      </c>
      <c r="M45" s="112">
        <v>0</v>
      </c>
      <c r="N45" s="112">
        <v>0</v>
      </c>
      <c r="O45" s="112">
        <v>0</v>
      </c>
      <c r="P45" s="112">
        <v>0</v>
      </c>
      <c r="Q45" s="112">
        <v>0</v>
      </c>
      <c r="R45" s="112">
        <v>0</v>
      </c>
      <c r="S45" s="112">
        <v>0</v>
      </c>
      <c r="T45" s="112">
        <v>0</v>
      </c>
      <c r="U45" s="112">
        <v>0</v>
      </c>
      <c r="V45" s="112">
        <v>0</v>
      </c>
      <c r="W45" s="112">
        <v>0</v>
      </c>
      <c r="X45" s="112">
        <v>0</v>
      </c>
      <c r="Y45" s="112">
        <v>0</v>
      </c>
      <c r="Z45" s="112">
        <v>0</v>
      </c>
      <c r="AA45" s="112">
        <v>0</v>
      </c>
      <c r="AB45" s="112">
        <v>0</v>
      </c>
      <c r="AC45" s="112">
        <v>0</v>
      </c>
      <c r="AD45" s="112">
        <v>0</v>
      </c>
      <c r="AE45" s="112">
        <v>0</v>
      </c>
      <c r="AF45" s="112">
        <v>0</v>
      </c>
      <c r="AG45" s="112">
        <v>0</v>
      </c>
      <c r="AH45" s="112">
        <v>0</v>
      </c>
      <c r="AI45" s="112">
        <v>0</v>
      </c>
      <c r="AJ45" s="112">
        <v>0</v>
      </c>
      <c r="AK45" s="112">
        <v>0</v>
      </c>
      <c r="AL45" s="112">
        <v>0</v>
      </c>
      <c r="AM45" s="112">
        <v>0</v>
      </c>
      <c r="AN45" s="112">
        <v>0</v>
      </c>
      <c r="AO45" s="112">
        <v>0</v>
      </c>
      <c r="AP45" s="112">
        <v>0</v>
      </c>
      <c r="AQ45" s="112">
        <v>0</v>
      </c>
      <c r="AR45" s="112">
        <v>0</v>
      </c>
      <c r="AS45" s="112">
        <v>0</v>
      </c>
      <c r="AT45" s="112">
        <v>0</v>
      </c>
      <c r="AU45" s="112">
        <v>0</v>
      </c>
      <c r="AV45" s="112">
        <v>0</v>
      </c>
      <c r="AW45" s="112">
        <v>0</v>
      </c>
      <c r="AX45" s="112">
        <v>0</v>
      </c>
      <c r="AY45" s="112">
        <v>0</v>
      </c>
      <c r="AZ45" s="112">
        <v>0</v>
      </c>
      <c r="BA45" s="112">
        <v>0</v>
      </c>
      <c r="BB45" s="112">
        <v>0</v>
      </c>
      <c r="BC45" s="112">
        <v>0</v>
      </c>
      <c r="BD45" s="112">
        <v>0</v>
      </c>
      <c r="BE45" s="112">
        <v>0</v>
      </c>
      <c r="BF45" s="112">
        <v>0</v>
      </c>
      <c r="BG45" s="112">
        <v>0</v>
      </c>
      <c r="BH45" s="112">
        <v>0</v>
      </c>
      <c r="BI45" s="112">
        <v>0</v>
      </c>
      <c r="BJ45" s="112">
        <v>0</v>
      </c>
      <c r="BK45" s="112">
        <v>0</v>
      </c>
      <c r="BL45" s="112">
        <v>0</v>
      </c>
      <c r="BM45" s="112">
        <v>0</v>
      </c>
      <c r="BN45" s="112">
        <v>0</v>
      </c>
      <c r="BO45" s="112">
        <v>0</v>
      </c>
      <c r="BP45" s="112">
        <v>0</v>
      </c>
      <c r="BQ45" s="112">
        <v>0</v>
      </c>
      <c r="BR45" s="112">
        <v>0</v>
      </c>
      <c r="BS45" s="112">
        <v>0</v>
      </c>
      <c r="BT45" s="112">
        <v>0</v>
      </c>
      <c r="BU45" s="112">
        <v>0</v>
      </c>
      <c r="BV45" s="112">
        <v>0</v>
      </c>
      <c r="BW45" s="112">
        <v>0</v>
      </c>
      <c r="BX45" s="112">
        <v>0</v>
      </c>
      <c r="BY45" s="112">
        <v>0</v>
      </c>
      <c r="BZ45" s="112">
        <v>0</v>
      </c>
      <c r="CA45" s="112">
        <v>0</v>
      </c>
      <c r="CB45" s="112">
        <v>0</v>
      </c>
      <c r="CC45" s="112">
        <v>0</v>
      </c>
      <c r="CD45" s="112">
        <v>0</v>
      </c>
      <c r="CE45" s="112">
        <v>0</v>
      </c>
      <c r="CF45" s="112">
        <v>0</v>
      </c>
      <c r="CG45" s="112">
        <v>0</v>
      </c>
      <c r="CH45" s="112">
        <v>0</v>
      </c>
      <c r="CI45" s="112">
        <v>0</v>
      </c>
      <c r="CJ45" s="112">
        <v>0</v>
      </c>
      <c r="CK45" s="112">
        <v>0</v>
      </c>
      <c r="CL45" s="112">
        <v>0</v>
      </c>
      <c r="CM45" s="112">
        <v>0</v>
      </c>
      <c r="CN45" s="112">
        <v>0</v>
      </c>
      <c r="CO45" s="112">
        <v>0</v>
      </c>
      <c r="CP45" s="112">
        <v>0</v>
      </c>
      <c r="CQ45" s="112">
        <v>0</v>
      </c>
      <c r="CR45" s="112">
        <v>0</v>
      </c>
      <c r="CS45" s="112">
        <v>0</v>
      </c>
      <c r="CT45" s="112">
        <v>0</v>
      </c>
      <c r="CU45" s="112">
        <v>0</v>
      </c>
      <c r="CV45" s="112">
        <v>0</v>
      </c>
      <c r="CW45" s="112">
        <v>0</v>
      </c>
      <c r="CX45" s="112">
        <v>0</v>
      </c>
      <c r="CY45" s="112">
        <v>0</v>
      </c>
      <c r="CZ45" s="112">
        <v>0</v>
      </c>
      <c r="DA45" s="112">
        <v>0</v>
      </c>
      <c r="DB45" s="112">
        <v>0</v>
      </c>
      <c r="DC45" s="112">
        <v>0</v>
      </c>
      <c r="DD45" s="112">
        <v>0</v>
      </c>
      <c r="DE45" s="112">
        <v>0</v>
      </c>
      <c r="DF45" s="112">
        <v>0</v>
      </c>
      <c r="DG45" s="112">
        <v>0</v>
      </c>
      <c r="DH45" s="112">
        <v>0</v>
      </c>
      <c r="DI45" s="112">
        <v>0</v>
      </c>
      <c r="DJ45" s="112">
        <v>0</v>
      </c>
      <c r="DK45" s="112">
        <v>0</v>
      </c>
      <c r="DL45" s="112">
        <v>0</v>
      </c>
      <c r="DM45" s="112">
        <v>0</v>
      </c>
      <c r="DN45" s="112">
        <v>0</v>
      </c>
      <c r="DO45" s="112">
        <v>0</v>
      </c>
      <c r="DP45" s="112">
        <v>0</v>
      </c>
      <c r="DQ45" s="112">
        <v>0</v>
      </c>
      <c r="DR45" s="112">
        <v>0</v>
      </c>
      <c r="DS45" s="112">
        <v>0</v>
      </c>
      <c r="DT45" s="112">
        <v>0</v>
      </c>
      <c r="DU45" s="112">
        <v>0</v>
      </c>
      <c r="DV45" s="112">
        <v>0</v>
      </c>
      <c r="DW45" s="112">
        <v>0</v>
      </c>
      <c r="DX45" s="112">
        <v>0</v>
      </c>
      <c r="DY45" s="112">
        <v>0</v>
      </c>
      <c r="DZ45" s="112">
        <v>0</v>
      </c>
      <c r="EA45" s="112">
        <v>0</v>
      </c>
      <c r="EB45" s="112">
        <v>0</v>
      </c>
      <c r="EC45" s="112">
        <v>0</v>
      </c>
      <c r="ED45" s="112">
        <v>0</v>
      </c>
      <c r="EE45" s="112">
        <v>0</v>
      </c>
      <c r="EF45" s="112">
        <v>0</v>
      </c>
      <c r="EG45" s="112">
        <v>0</v>
      </c>
      <c r="EH45" s="112">
        <v>0</v>
      </c>
      <c r="EI45" s="112">
        <v>0</v>
      </c>
      <c r="EJ45" s="112">
        <v>0</v>
      </c>
      <c r="EK45" s="112">
        <v>0</v>
      </c>
      <c r="EL45" s="112">
        <v>0</v>
      </c>
      <c r="EM45" s="112">
        <v>0</v>
      </c>
      <c r="EN45" s="112">
        <v>0</v>
      </c>
      <c r="EO45" s="112">
        <v>0</v>
      </c>
      <c r="EP45" s="112">
        <v>0</v>
      </c>
      <c r="EQ45" s="112">
        <v>0</v>
      </c>
      <c r="ER45" s="112">
        <v>0</v>
      </c>
      <c r="ES45" s="112">
        <v>0</v>
      </c>
      <c r="ET45" s="112">
        <v>0</v>
      </c>
      <c r="EU45" s="112">
        <v>0</v>
      </c>
      <c r="EV45" s="112">
        <v>0</v>
      </c>
      <c r="EW45" s="112">
        <v>0</v>
      </c>
      <c r="EX45" s="112">
        <v>0</v>
      </c>
      <c r="EY45" s="112">
        <v>0</v>
      </c>
      <c r="EZ45" s="112">
        <v>0</v>
      </c>
      <c r="FA45" s="112">
        <v>0</v>
      </c>
      <c r="FB45" s="112">
        <v>0</v>
      </c>
      <c r="FC45" s="112">
        <v>0</v>
      </c>
      <c r="FD45" s="112">
        <v>0</v>
      </c>
      <c r="FE45" s="112">
        <v>0</v>
      </c>
      <c r="FF45" s="112">
        <v>0</v>
      </c>
      <c r="FG45" s="112">
        <v>0</v>
      </c>
      <c r="FH45" s="112">
        <v>0</v>
      </c>
      <c r="FI45" s="112">
        <v>0</v>
      </c>
      <c r="FJ45" s="112">
        <v>0</v>
      </c>
      <c r="FK45" s="112">
        <v>0</v>
      </c>
      <c r="FL45" s="112">
        <v>0</v>
      </c>
      <c r="FM45" s="112">
        <v>0</v>
      </c>
      <c r="FN45" s="112">
        <v>0</v>
      </c>
      <c r="FO45" s="112">
        <v>0</v>
      </c>
      <c r="FP45" s="112">
        <v>0</v>
      </c>
      <c r="FQ45" s="112">
        <v>0</v>
      </c>
      <c r="FR45" s="112">
        <v>0</v>
      </c>
      <c r="FS45" s="112">
        <v>0</v>
      </c>
      <c r="FT45" s="112">
        <v>0</v>
      </c>
      <c r="FU45" s="112">
        <v>0</v>
      </c>
      <c r="FV45" s="112">
        <v>0</v>
      </c>
      <c r="FW45" s="112">
        <v>0</v>
      </c>
      <c r="FX45" s="112">
        <v>0</v>
      </c>
      <c r="FY45" s="112">
        <v>0</v>
      </c>
      <c r="FZ45" s="112">
        <v>0</v>
      </c>
      <c r="GA45" s="187"/>
      <c r="GB45" s="127">
        <v>0</v>
      </c>
      <c r="GC45" s="127">
        <v>0</v>
      </c>
      <c r="GD45" s="127">
        <v>0</v>
      </c>
      <c r="GE45" s="127">
        <v>0</v>
      </c>
      <c r="GF45" s="127">
        <v>0</v>
      </c>
      <c r="GG45" s="127">
        <v>0</v>
      </c>
      <c r="GH45" s="127">
        <v>0</v>
      </c>
      <c r="GI45" s="127">
        <v>0</v>
      </c>
      <c r="GJ45" s="127">
        <v>0</v>
      </c>
      <c r="GK45" s="127">
        <v>0</v>
      </c>
      <c r="GL45" s="127">
        <v>0</v>
      </c>
      <c r="GM45" s="127">
        <v>0</v>
      </c>
      <c r="GN45" s="127">
        <v>0</v>
      </c>
      <c r="GO45" s="127">
        <v>0</v>
      </c>
      <c r="GP45" s="127">
        <v>0</v>
      </c>
      <c r="GQ45" s="127">
        <v>0</v>
      </c>
      <c r="GR45" s="127">
        <v>0</v>
      </c>
      <c r="GS45" s="127">
        <v>0</v>
      </c>
      <c r="GT45" s="127">
        <v>0</v>
      </c>
      <c r="GU45" s="127">
        <v>0</v>
      </c>
      <c r="GV45" s="127">
        <v>0</v>
      </c>
      <c r="GW45" s="127">
        <v>0</v>
      </c>
      <c r="GX45" s="127">
        <v>0</v>
      </c>
      <c r="GY45" s="127">
        <v>0</v>
      </c>
      <c r="GZ45" s="127">
        <v>0</v>
      </c>
      <c r="HA45" s="127">
        <v>0</v>
      </c>
      <c r="HB45" s="127">
        <v>0</v>
      </c>
      <c r="HC45" s="127">
        <v>0</v>
      </c>
      <c r="HD45" s="127">
        <v>0</v>
      </c>
      <c r="HE45" s="127">
        <v>0</v>
      </c>
      <c r="HF45" s="127">
        <v>0</v>
      </c>
      <c r="HG45" s="127">
        <v>0</v>
      </c>
      <c r="HH45" s="127">
        <v>0</v>
      </c>
      <c r="HI45" s="127">
        <v>0</v>
      </c>
      <c r="HJ45" s="127">
        <v>0</v>
      </c>
      <c r="HK45" s="127">
        <v>0</v>
      </c>
      <c r="HL45" s="127">
        <v>0</v>
      </c>
      <c r="HM45" s="127">
        <v>0</v>
      </c>
      <c r="HN45" s="127">
        <v>0</v>
      </c>
      <c r="HO45" s="127">
        <v>0</v>
      </c>
      <c r="HP45" s="127">
        <v>0</v>
      </c>
      <c r="HQ45" s="127">
        <v>0</v>
      </c>
      <c r="HR45" s="127">
        <v>0</v>
      </c>
      <c r="HS45" s="127">
        <v>0</v>
      </c>
      <c r="HT45" s="127">
        <v>0</v>
      </c>
      <c r="HU45" s="127">
        <v>0</v>
      </c>
      <c r="HV45" s="127">
        <v>0</v>
      </c>
      <c r="HW45" s="127">
        <v>0</v>
      </c>
      <c r="HX45" s="127">
        <v>0</v>
      </c>
      <c r="HY45" s="127">
        <v>0</v>
      </c>
      <c r="HZ45" s="127">
        <v>0</v>
      </c>
      <c r="IA45" s="127">
        <v>0</v>
      </c>
      <c r="IB45" s="127">
        <v>0</v>
      </c>
      <c r="IC45" s="127">
        <v>0</v>
      </c>
      <c r="ID45" s="127">
        <v>0</v>
      </c>
      <c r="IE45" s="127">
        <v>0</v>
      </c>
      <c r="IF45" s="127">
        <v>0</v>
      </c>
      <c r="IG45" s="127">
        <v>0</v>
      </c>
      <c r="IH45" s="127">
        <v>0</v>
      </c>
      <c r="II45" s="127">
        <v>0</v>
      </c>
      <c r="IJ45" s="127">
        <v>0</v>
      </c>
      <c r="IK45" s="127">
        <v>0</v>
      </c>
      <c r="IL45" s="127">
        <v>0</v>
      </c>
      <c r="IM45" s="127">
        <v>0</v>
      </c>
      <c r="IN45" s="127">
        <v>0</v>
      </c>
      <c r="IO45" s="127">
        <v>0</v>
      </c>
      <c r="IP45" s="127">
        <v>0</v>
      </c>
      <c r="IQ45" s="127">
        <v>0</v>
      </c>
      <c r="IR45" s="127">
        <v>0</v>
      </c>
      <c r="IS45" s="127">
        <v>0</v>
      </c>
      <c r="IT45" s="127">
        <v>0</v>
      </c>
      <c r="IU45" s="127">
        <v>0</v>
      </c>
      <c r="IV45" s="127">
        <v>0</v>
      </c>
      <c r="IW45" s="127">
        <v>0</v>
      </c>
      <c r="IX45" s="127">
        <v>0</v>
      </c>
      <c r="IY45" s="127">
        <v>0</v>
      </c>
      <c r="IZ45" s="127">
        <v>0</v>
      </c>
      <c r="JA45" s="127">
        <v>0</v>
      </c>
      <c r="JB45" s="127">
        <v>0</v>
      </c>
      <c r="JC45" s="127">
        <v>0</v>
      </c>
      <c r="JD45" s="127">
        <v>0</v>
      </c>
      <c r="JE45" s="127">
        <v>0</v>
      </c>
      <c r="JF45" s="127">
        <v>0</v>
      </c>
      <c r="JG45" s="127">
        <v>0</v>
      </c>
      <c r="JH45" s="127">
        <v>0</v>
      </c>
      <c r="JI45" s="127">
        <v>0</v>
      </c>
      <c r="JJ45" s="127">
        <v>0</v>
      </c>
      <c r="JK45" s="127">
        <v>0</v>
      </c>
      <c r="JL45" s="127">
        <v>0</v>
      </c>
      <c r="JM45" s="127">
        <v>0</v>
      </c>
      <c r="JN45" s="127">
        <v>0</v>
      </c>
      <c r="JO45" s="127">
        <v>0</v>
      </c>
      <c r="JP45" s="127">
        <v>0</v>
      </c>
      <c r="JQ45" s="127">
        <v>0</v>
      </c>
      <c r="JR45" s="127">
        <v>0</v>
      </c>
      <c r="JS45" s="127">
        <v>0</v>
      </c>
      <c r="JT45" s="127">
        <v>0</v>
      </c>
      <c r="JU45" s="127">
        <v>0</v>
      </c>
      <c r="JV45" s="127">
        <v>0</v>
      </c>
    </row>
    <row r="46" spans="2:282">
      <c r="B46" s="49" t="s">
        <v>95</v>
      </c>
      <c r="C46" s="39" t="s">
        <v>96</v>
      </c>
      <c r="D46" s="34" t="s">
        <v>210</v>
      </c>
      <c r="E46" s="114" t="s">
        <v>668</v>
      </c>
      <c r="F46" s="115" t="s">
        <v>211</v>
      </c>
      <c r="G46" s="68">
        <v>26500</v>
      </c>
      <c r="H46" s="125">
        <f t="shared" si="8"/>
        <v>26500</v>
      </c>
      <c r="I46" s="112">
        <v>0</v>
      </c>
      <c r="J46" s="112">
        <v>0</v>
      </c>
      <c r="K46" s="112">
        <v>0</v>
      </c>
      <c r="L46" s="112">
        <v>0</v>
      </c>
      <c r="M46" s="112">
        <v>0</v>
      </c>
      <c r="N46" s="112">
        <v>0</v>
      </c>
      <c r="O46" s="112">
        <v>0</v>
      </c>
      <c r="P46" s="112">
        <v>0</v>
      </c>
      <c r="Q46" s="112">
        <v>0</v>
      </c>
      <c r="R46" s="112">
        <v>0</v>
      </c>
      <c r="S46" s="112">
        <v>0</v>
      </c>
      <c r="T46" s="112">
        <v>0</v>
      </c>
      <c r="U46" s="112">
        <v>0</v>
      </c>
      <c r="V46" s="112">
        <v>0</v>
      </c>
      <c r="W46" s="112">
        <v>0</v>
      </c>
      <c r="X46" s="112">
        <v>0</v>
      </c>
      <c r="Y46" s="112">
        <v>0</v>
      </c>
      <c r="Z46" s="112">
        <v>0</v>
      </c>
      <c r="AA46" s="112">
        <v>0</v>
      </c>
      <c r="AB46" s="112">
        <v>0</v>
      </c>
      <c r="AC46" s="112">
        <v>0</v>
      </c>
      <c r="AD46" s="112">
        <v>0</v>
      </c>
      <c r="AE46" s="112">
        <v>0</v>
      </c>
      <c r="AF46" s="112">
        <v>0</v>
      </c>
      <c r="AG46" s="112">
        <v>0</v>
      </c>
      <c r="AH46" s="112">
        <v>0</v>
      </c>
      <c r="AI46" s="112">
        <v>0</v>
      </c>
      <c r="AJ46" s="112">
        <v>0</v>
      </c>
      <c r="AK46" s="112">
        <v>0</v>
      </c>
      <c r="AL46" s="112">
        <v>5000</v>
      </c>
      <c r="AM46" s="112">
        <v>0</v>
      </c>
      <c r="AN46" s="112">
        <v>5000</v>
      </c>
      <c r="AO46" s="112">
        <v>0</v>
      </c>
      <c r="AP46" s="112">
        <v>0</v>
      </c>
      <c r="AQ46" s="112">
        <v>0</v>
      </c>
      <c r="AR46" s="112">
        <v>0</v>
      </c>
      <c r="AS46" s="112">
        <v>0</v>
      </c>
      <c r="AT46" s="112">
        <v>0</v>
      </c>
      <c r="AU46" s="112">
        <v>0</v>
      </c>
      <c r="AV46" s="112">
        <v>0</v>
      </c>
      <c r="AW46" s="112">
        <v>0</v>
      </c>
      <c r="AX46" s="112">
        <v>0</v>
      </c>
      <c r="AY46" s="112">
        <v>0</v>
      </c>
      <c r="AZ46" s="112">
        <v>0</v>
      </c>
      <c r="BA46" s="112">
        <v>0</v>
      </c>
      <c r="BB46" s="112">
        <v>0</v>
      </c>
      <c r="BC46" s="112">
        <v>0</v>
      </c>
      <c r="BD46" s="112">
        <v>0</v>
      </c>
      <c r="BE46" s="112">
        <v>0</v>
      </c>
      <c r="BF46" s="112">
        <v>1500</v>
      </c>
      <c r="BG46" s="112">
        <v>0</v>
      </c>
      <c r="BH46" s="112">
        <v>0</v>
      </c>
      <c r="BI46" s="112">
        <v>0</v>
      </c>
      <c r="BJ46" s="112">
        <v>0</v>
      </c>
      <c r="BK46" s="112">
        <v>0</v>
      </c>
      <c r="BL46" s="112">
        <v>0</v>
      </c>
      <c r="BM46" s="112">
        <v>0</v>
      </c>
      <c r="BN46" s="112">
        <v>0</v>
      </c>
      <c r="BO46" s="112">
        <v>0</v>
      </c>
      <c r="BP46" s="112">
        <v>0</v>
      </c>
      <c r="BQ46" s="112">
        <v>0</v>
      </c>
      <c r="BR46" s="112">
        <v>0</v>
      </c>
      <c r="BS46" s="112">
        <v>0</v>
      </c>
      <c r="BT46" s="112">
        <v>0</v>
      </c>
      <c r="BU46" s="112">
        <v>0</v>
      </c>
      <c r="BV46" s="112">
        <v>0</v>
      </c>
      <c r="BW46" s="112">
        <v>0</v>
      </c>
      <c r="BX46" s="112">
        <v>0</v>
      </c>
      <c r="BY46" s="112">
        <v>0</v>
      </c>
      <c r="BZ46" s="112">
        <v>0</v>
      </c>
      <c r="CA46" s="112">
        <v>0</v>
      </c>
      <c r="CB46" s="112">
        <v>0</v>
      </c>
      <c r="CC46" s="112">
        <v>0</v>
      </c>
      <c r="CD46" s="112">
        <v>0</v>
      </c>
      <c r="CE46" s="112">
        <v>0</v>
      </c>
      <c r="CF46" s="112">
        <v>0</v>
      </c>
      <c r="CG46" s="112">
        <v>0</v>
      </c>
      <c r="CH46" s="112">
        <v>0</v>
      </c>
      <c r="CI46" s="112">
        <v>0</v>
      </c>
      <c r="CJ46" s="112">
        <v>0</v>
      </c>
      <c r="CK46" s="112">
        <v>0</v>
      </c>
      <c r="CL46" s="112">
        <v>0</v>
      </c>
      <c r="CM46" s="112">
        <v>0</v>
      </c>
      <c r="CN46" s="112">
        <v>0</v>
      </c>
      <c r="CO46" s="112">
        <v>0</v>
      </c>
      <c r="CP46" s="112">
        <v>0</v>
      </c>
      <c r="CQ46" s="112">
        <v>0</v>
      </c>
      <c r="CR46" s="112">
        <v>0</v>
      </c>
      <c r="CS46" s="112">
        <v>0</v>
      </c>
      <c r="CT46" s="112">
        <v>0</v>
      </c>
      <c r="CU46" s="112">
        <v>0</v>
      </c>
      <c r="CV46" s="112">
        <v>0</v>
      </c>
      <c r="CW46" s="112">
        <v>0</v>
      </c>
      <c r="CX46" s="112">
        <v>0</v>
      </c>
      <c r="CY46" s="112">
        <v>0</v>
      </c>
      <c r="CZ46" s="112">
        <v>0</v>
      </c>
      <c r="DA46" s="112">
        <v>0</v>
      </c>
      <c r="DB46" s="112">
        <v>0</v>
      </c>
      <c r="DC46" s="112">
        <v>0</v>
      </c>
      <c r="DD46" s="112">
        <v>0</v>
      </c>
      <c r="DE46" s="112">
        <v>0</v>
      </c>
      <c r="DF46" s="112">
        <v>0</v>
      </c>
      <c r="DG46" s="112">
        <v>0</v>
      </c>
      <c r="DH46" s="112">
        <v>0</v>
      </c>
      <c r="DI46" s="112">
        <v>0</v>
      </c>
      <c r="DJ46" s="112">
        <v>0</v>
      </c>
      <c r="DK46" s="112">
        <v>0</v>
      </c>
      <c r="DL46" s="112">
        <v>0</v>
      </c>
      <c r="DM46" s="112">
        <v>0</v>
      </c>
      <c r="DN46" s="112">
        <v>10000</v>
      </c>
      <c r="DO46" s="112">
        <v>0</v>
      </c>
      <c r="DP46" s="112">
        <v>0</v>
      </c>
      <c r="DQ46" s="112">
        <v>0</v>
      </c>
      <c r="DR46" s="112">
        <v>0</v>
      </c>
      <c r="DS46" s="112">
        <v>0</v>
      </c>
      <c r="DT46" s="112">
        <v>0</v>
      </c>
      <c r="DU46" s="112">
        <v>0</v>
      </c>
      <c r="DV46" s="112">
        <v>0</v>
      </c>
      <c r="DW46" s="112">
        <v>0</v>
      </c>
      <c r="DX46" s="112">
        <v>0</v>
      </c>
      <c r="DY46" s="112">
        <v>0</v>
      </c>
      <c r="DZ46" s="112">
        <v>0</v>
      </c>
      <c r="EA46" s="112">
        <v>0</v>
      </c>
      <c r="EB46" s="112">
        <v>2000</v>
      </c>
      <c r="EC46" s="112">
        <v>0</v>
      </c>
      <c r="ED46" s="112">
        <v>0</v>
      </c>
      <c r="EE46" s="112">
        <v>1000</v>
      </c>
      <c r="EF46" s="112">
        <v>0</v>
      </c>
      <c r="EG46" s="112">
        <v>0</v>
      </c>
      <c r="EH46" s="112">
        <v>2000</v>
      </c>
      <c r="EI46" s="112">
        <v>0</v>
      </c>
      <c r="EJ46" s="112">
        <v>0</v>
      </c>
      <c r="EK46" s="112">
        <v>0</v>
      </c>
      <c r="EL46" s="112">
        <v>0</v>
      </c>
      <c r="EM46" s="112">
        <v>0</v>
      </c>
      <c r="EN46" s="112">
        <v>0</v>
      </c>
      <c r="EO46" s="112">
        <v>0</v>
      </c>
      <c r="EP46" s="112">
        <v>0</v>
      </c>
      <c r="EQ46" s="112">
        <v>0</v>
      </c>
      <c r="ER46" s="112">
        <v>0</v>
      </c>
      <c r="ES46" s="112">
        <v>0</v>
      </c>
      <c r="ET46" s="112">
        <v>0</v>
      </c>
      <c r="EU46" s="112">
        <v>0</v>
      </c>
      <c r="EV46" s="112">
        <v>0</v>
      </c>
      <c r="EW46" s="112">
        <v>0</v>
      </c>
      <c r="EX46" s="112">
        <v>0</v>
      </c>
      <c r="EY46" s="112">
        <v>0</v>
      </c>
      <c r="EZ46" s="112">
        <v>0</v>
      </c>
      <c r="FA46" s="112">
        <v>0</v>
      </c>
      <c r="FB46" s="112">
        <v>0</v>
      </c>
      <c r="FC46" s="112">
        <v>0</v>
      </c>
      <c r="FD46" s="112">
        <v>0</v>
      </c>
      <c r="FE46" s="112">
        <v>0</v>
      </c>
      <c r="FF46" s="112">
        <v>0</v>
      </c>
      <c r="FG46" s="112">
        <v>0</v>
      </c>
      <c r="FH46" s="112">
        <v>0</v>
      </c>
      <c r="FI46" s="112">
        <v>0</v>
      </c>
      <c r="FJ46" s="112">
        <v>0</v>
      </c>
      <c r="FK46" s="112">
        <v>0</v>
      </c>
      <c r="FL46" s="112">
        <v>0</v>
      </c>
      <c r="FM46" s="112">
        <v>0</v>
      </c>
      <c r="FN46" s="112">
        <v>0</v>
      </c>
      <c r="FO46" s="112">
        <v>0</v>
      </c>
      <c r="FP46" s="112">
        <v>0</v>
      </c>
      <c r="FQ46" s="112">
        <v>0</v>
      </c>
      <c r="FR46" s="112">
        <v>0</v>
      </c>
      <c r="FS46" s="112">
        <v>0</v>
      </c>
      <c r="FT46" s="112">
        <v>0</v>
      </c>
      <c r="FU46" s="112">
        <v>0</v>
      </c>
      <c r="FV46" s="112">
        <v>0</v>
      </c>
      <c r="FW46" s="112">
        <v>0</v>
      </c>
      <c r="FX46" s="112">
        <v>0</v>
      </c>
      <c r="FY46" s="112">
        <v>0</v>
      </c>
      <c r="FZ46" s="112">
        <v>0</v>
      </c>
      <c r="GA46" s="187"/>
      <c r="GB46" s="127">
        <v>0</v>
      </c>
      <c r="GC46" s="127">
        <v>0</v>
      </c>
      <c r="GD46" s="127">
        <v>0</v>
      </c>
      <c r="GE46" s="127">
        <v>0</v>
      </c>
      <c r="GF46" s="127">
        <v>0</v>
      </c>
      <c r="GG46" s="127">
        <v>0</v>
      </c>
      <c r="GH46" s="127">
        <v>0</v>
      </c>
      <c r="GI46" s="127">
        <v>0</v>
      </c>
      <c r="GJ46" s="127">
        <v>0</v>
      </c>
      <c r="GK46" s="127">
        <v>0</v>
      </c>
      <c r="GL46" s="127">
        <v>0</v>
      </c>
      <c r="GM46" s="127">
        <v>0</v>
      </c>
      <c r="GN46" s="127">
        <v>0</v>
      </c>
      <c r="GO46" s="127">
        <v>0</v>
      </c>
      <c r="GP46" s="127">
        <v>0</v>
      </c>
      <c r="GQ46" s="127">
        <v>0</v>
      </c>
      <c r="GR46" s="127">
        <v>0</v>
      </c>
      <c r="GS46" s="127">
        <v>0</v>
      </c>
      <c r="GT46" s="127">
        <v>0</v>
      </c>
      <c r="GU46" s="127">
        <v>0</v>
      </c>
      <c r="GV46" s="127">
        <v>0</v>
      </c>
      <c r="GW46" s="127">
        <v>0</v>
      </c>
      <c r="GX46" s="127">
        <v>0</v>
      </c>
      <c r="GY46" s="127">
        <v>0</v>
      </c>
      <c r="GZ46" s="127">
        <v>0</v>
      </c>
      <c r="HA46" s="127">
        <v>0</v>
      </c>
      <c r="HB46" s="127">
        <v>0</v>
      </c>
      <c r="HC46" s="127">
        <v>0</v>
      </c>
      <c r="HD46" s="127">
        <v>0</v>
      </c>
      <c r="HE46" s="127">
        <v>0</v>
      </c>
      <c r="HF46" s="127">
        <v>0</v>
      </c>
      <c r="HG46" s="127">
        <v>0</v>
      </c>
      <c r="HH46" s="127">
        <v>0</v>
      </c>
      <c r="HI46" s="127">
        <v>0</v>
      </c>
      <c r="HJ46" s="127">
        <v>0</v>
      </c>
      <c r="HK46" s="127">
        <v>0</v>
      </c>
      <c r="HL46" s="127">
        <v>0</v>
      </c>
      <c r="HM46" s="127">
        <v>0</v>
      </c>
      <c r="HN46" s="127">
        <v>0</v>
      </c>
      <c r="HO46" s="127">
        <v>0</v>
      </c>
      <c r="HP46" s="127">
        <v>0</v>
      </c>
      <c r="HQ46" s="127">
        <v>0</v>
      </c>
      <c r="HR46" s="127">
        <v>0</v>
      </c>
      <c r="HS46" s="127">
        <v>0</v>
      </c>
      <c r="HT46" s="127">
        <v>0</v>
      </c>
      <c r="HU46" s="127">
        <v>0</v>
      </c>
      <c r="HV46" s="127">
        <v>0</v>
      </c>
      <c r="HW46" s="127">
        <v>0</v>
      </c>
      <c r="HX46" s="127">
        <v>0</v>
      </c>
      <c r="HY46" s="127">
        <v>0</v>
      </c>
      <c r="HZ46" s="127">
        <v>0</v>
      </c>
      <c r="IA46" s="127">
        <v>0</v>
      </c>
      <c r="IB46" s="127">
        <v>0</v>
      </c>
      <c r="IC46" s="127">
        <v>0</v>
      </c>
      <c r="ID46" s="127">
        <v>0</v>
      </c>
      <c r="IE46" s="127">
        <v>0</v>
      </c>
      <c r="IF46" s="127">
        <v>0</v>
      </c>
      <c r="IG46" s="127">
        <v>0</v>
      </c>
      <c r="IH46" s="127">
        <v>0</v>
      </c>
      <c r="II46" s="127">
        <v>0</v>
      </c>
      <c r="IJ46" s="127">
        <v>0</v>
      </c>
      <c r="IK46" s="127">
        <v>0</v>
      </c>
      <c r="IL46" s="127">
        <v>0</v>
      </c>
      <c r="IM46" s="127">
        <v>0</v>
      </c>
      <c r="IN46" s="127">
        <v>0</v>
      </c>
      <c r="IO46" s="127">
        <v>0</v>
      </c>
      <c r="IP46" s="127">
        <v>0</v>
      </c>
      <c r="IQ46" s="127">
        <v>0</v>
      </c>
      <c r="IR46" s="127">
        <v>0</v>
      </c>
      <c r="IS46" s="127">
        <v>0</v>
      </c>
      <c r="IT46" s="127">
        <v>0</v>
      </c>
      <c r="IU46" s="127">
        <v>0</v>
      </c>
      <c r="IV46" s="127">
        <v>0</v>
      </c>
      <c r="IW46" s="127">
        <v>0</v>
      </c>
      <c r="IX46" s="127">
        <v>0</v>
      </c>
      <c r="IY46" s="127">
        <v>0</v>
      </c>
      <c r="IZ46" s="127">
        <v>0</v>
      </c>
      <c r="JA46" s="127">
        <v>0</v>
      </c>
      <c r="JB46" s="127">
        <v>0</v>
      </c>
      <c r="JC46" s="127">
        <v>0</v>
      </c>
      <c r="JD46" s="127">
        <v>0</v>
      </c>
      <c r="JE46" s="127">
        <v>0</v>
      </c>
      <c r="JF46" s="127">
        <v>0</v>
      </c>
      <c r="JG46" s="127">
        <v>0</v>
      </c>
      <c r="JH46" s="127">
        <v>0</v>
      </c>
      <c r="JI46" s="127">
        <v>0</v>
      </c>
      <c r="JJ46" s="127">
        <v>0</v>
      </c>
      <c r="JK46" s="127">
        <v>0</v>
      </c>
      <c r="JL46" s="127">
        <v>0</v>
      </c>
      <c r="JM46" s="127">
        <v>0</v>
      </c>
      <c r="JN46" s="127">
        <v>0</v>
      </c>
      <c r="JO46" s="127">
        <v>0</v>
      </c>
      <c r="JP46" s="127">
        <v>0</v>
      </c>
      <c r="JQ46" s="127">
        <v>0</v>
      </c>
      <c r="JR46" s="127">
        <v>0</v>
      </c>
      <c r="JS46" s="127">
        <v>0</v>
      </c>
      <c r="JT46" s="127">
        <v>0</v>
      </c>
      <c r="JU46" s="127">
        <v>0</v>
      </c>
      <c r="JV46" s="127">
        <v>0</v>
      </c>
    </row>
    <row r="47" spans="2:282" s="110" customFormat="1" ht="18.75" customHeight="1">
      <c r="B47" s="195" t="s">
        <v>671</v>
      </c>
      <c r="C47" s="4" t="s">
        <v>669</v>
      </c>
      <c r="D47" s="34" t="s">
        <v>364</v>
      </c>
      <c r="E47" s="114" t="s">
        <v>670</v>
      </c>
      <c r="F47" s="115" t="s">
        <v>673</v>
      </c>
      <c r="G47" s="68">
        <v>12064.728883897358</v>
      </c>
      <c r="H47" s="125">
        <f t="shared" si="8"/>
        <v>12064.728883897358</v>
      </c>
      <c r="I47" s="194">
        <v>0</v>
      </c>
      <c r="J47" s="194">
        <v>0</v>
      </c>
      <c r="K47" s="194">
        <v>0</v>
      </c>
      <c r="L47" s="194">
        <v>0</v>
      </c>
      <c r="M47" s="194">
        <v>0</v>
      </c>
      <c r="N47" s="194">
        <v>0</v>
      </c>
      <c r="O47" s="194">
        <v>0</v>
      </c>
      <c r="P47" s="194">
        <v>0</v>
      </c>
      <c r="Q47" s="194">
        <v>0</v>
      </c>
      <c r="R47" s="194">
        <v>0</v>
      </c>
      <c r="S47" s="194">
        <v>0</v>
      </c>
      <c r="T47" s="194">
        <v>0</v>
      </c>
      <c r="U47" s="194">
        <v>0</v>
      </c>
      <c r="V47" s="194">
        <v>0</v>
      </c>
      <c r="W47" s="194">
        <v>0</v>
      </c>
      <c r="X47" s="194">
        <v>0</v>
      </c>
      <c r="Y47" s="194">
        <v>0</v>
      </c>
      <c r="Z47" s="194">
        <v>0</v>
      </c>
      <c r="AA47" s="194">
        <v>0</v>
      </c>
      <c r="AB47" s="194">
        <v>0</v>
      </c>
      <c r="AC47" s="194">
        <v>0</v>
      </c>
      <c r="AD47" s="194">
        <v>0</v>
      </c>
      <c r="AE47" s="194">
        <v>0</v>
      </c>
      <c r="AF47" s="194">
        <v>0</v>
      </c>
      <c r="AG47" s="194">
        <v>0</v>
      </c>
      <c r="AH47" s="194">
        <v>0</v>
      </c>
      <c r="AI47" s="194">
        <v>0</v>
      </c>
      <c r="AJ47" s="194">
        <v>0</v>
      </c>
      <c r="AK47" s="194">
        <v>0</v>
      </c>
      <c r="AL47" s="194">
        <v>0</v>
      </c>
      <c r="AM47" s="194">
        <v>0</v>
      </c>
      <c r="AN47" s="194">
        <v>0</v>
      </c>
      <c r="AO47" s="194">
        <v>0</v>
      </c>
      <c r="AP47" s="194">
        <v>0</v>
      </c>
      <c r="AQ47" s="194">
        <v>0</v>
      </c>
      <c r="AR47" s="194">
        <v>0</v>
      </c>
      <c r="AS47" s="194">
        <v>0</v>
      </c>
      <c r="AT47" s="194">
        <v>0</v>
      </c>
      <c r="AU47" s="194">
        <v>0</v>
      </c>
      <c r="AV47" s="194">
        <v>0</v>
      </c>
      <c r="AW47" s="194">
        <v>0</v>
      </c>
      <c r="AX47" s="194">
        <v>0</v>
      </c>
      <c r="AY47" s="194">
        <v>0</v>
      </c>
      <c r="AZ47" s="194">
        <v>0</v>
      </c>
      <c r="BA47" s="194">
        <v>0</v>
      </c>
      <c r="BB47" s="194">
        <v>0</v>
      </c>
      <c r="BC47" s="194">
        <v>0</v>
      </c>
      <c r="BD47" s="194">
        <v>0</v>
      </c>
      <c r="BE47" s="194">
        <v>0</v>
      </c>
      <c r="BF47" s="194">
        <v>0</v>
      </c>
      <c r="BG47" s="194">
        <v>0</v>
      </c>
      <c r="BH47" s="194">
        <v>0</v>
      </c>
      <c r="BI47" s="194">
        <v>0</v>
      </c>
      <c r="BJ47" s="194">
        <v>0</v>
      </c>
      <c r="BK47" s="194">
        <v>0</v>
      </c>
      <c r="BL47" s="194">
        <v>0</v>
      </c>
      <c r="BM47" s="194">
        <v>0</v>
      </c>
      <c r="BN47" s="194">
        <v>0</v>
      </c>
      <c r="BO47" s="194">
        <v>0</v>
      </c>
      <c r="BP47" s="194">
        <v>0</v>
      </c>
      <c r="BQ47" s="194">
        <v>0</v>
      </c>
      <c r="BR47" s="194">
        <v>0</v>
      </c>
      <c r="BS47" s="194">
        <v>0</v>
      </c>
      <c r="BT47" s="194">
        <v>0</v>
      </c>
      <c r="BU47" s="194">
        <v>0</v>
      </c>
      <c r="BV47" s="194">
        <v>0</v>
      </c>
      <c r="BW47" s="194">
        <v>0</v>
      </c>
      <c r="BX47" s="194">
        <v>0</v>
      </c>
      <c r="BY47" s="194">
        <v>0</v>
      </c>
      <c r="BZ47" s="194">
        <v>0</v>
      </c>
      <c r="CA47" s="194">
        <v>0</v>
      </c>
      <c r="CB47" s="194">
        <v>0</v>
      </c>
      <c r="CC47" s="194">
        <v>0</v>
      </c>
      <c r="CD47" s="194">
        <v>0</v>
      </c>
      <c r="CE47" s="194">
        <v>0</v>
      </c>
      <c r="CF47" s="194">
        <v>0</v>
      </c>
      <c r="CG47" s="194">
        <v>0</v>
      </c>
      <c r="CH47" s="194">
        <v>0</v>
      </c>
      <c r="CI47" s="194">
        <v>0</v>
      </c>
      <c r="CJ47" s="194">
        <v>0</v>
      </c>
      <c r="CK47" s="194">
        <v>0</v>
      </c>
      <c r="CL47" s="194">
        <v>0</v>
      </c>
      <c r="CM47" s="194">
        <v>0</v>
      </c>
      <c r="CN47" s="194">
        <v>0</v>
      </c>
      <c r="CO47" s="194">
        <v>0</v>
      </c>
      <c r="CP47" s="194">
        <v>0</v>
      </c>
      <c r="CQ47" s="194">
        <v>0</v>
      </c>
      <c r="CR47" s="194">
        <v>0</v>
      </c>
      <c r="CS47" s="194">
        <v>0</v>
      </c>
      <c r="CT47" s="194">
        <v>0</v>
      </c>
      <c r="CU47" s="194">
        <v>0</v>
      </c>
      <c r="CV47" s="194">
        <v>0</v>
      </c>
      <c r="CW47" s="194">
        <v>0</v>
      </c>
      <c r="CX47" s="194">
        <v>0</v>
      </c>
      <c r="CY47" s="194">
        <v>0</v>
      </c>
      <c r="CZ47" s="194">
        <v>0</v>
      </c>
      <c r="DA47" s="194">
        <v>0</v>
      </c>
      <c r="DB47" s="194">
        <v>0</v>
      </c>
      <c r="DC47" s="194">
        <v>0</v>
      </c>
      <c r="DD47" s="194">
        <v>0</v>
      </c>
      <c r="DE47" s="194">
        <v>0</v>
      </c>
      <c r="DF47" s="194">
        <v>0</v>
      </c>
      <c r="DG47" s="194">
        <v>0</v>
      </c>
      <c r="DH47" s="194">
        <v>0</v>
      </c>
      <c r="DI47" s="194">
        <v>0</v>
      </c>
      <c r="DJ47" s="194">
        <v>0</v>
      </c>
      <c r="DK47" s="194">
        <v>0</v>
      </c>
      <c r="DL47" s="194">
        <v>0</v>
      </c>
      <c r="DM47" s="194">
        <v>0</v>
      </c>
      <c r="DN47" s="194">
        <v>0</v>
      </c>
      <c r="DO47" s="194">
        <v>0</v>
      </c>
      <c r="DP47" s="194">
        <v>0</v>
      </c>
      <c r="DQ47" s="194">
        <v>0</v>
      </c>
      <c r="DR47" s="194">
        <v>0</v>
      </c>
      <c r="DS47" s="194">
        <v>0</v>
      </c>
      <c r="DT47" s="194">
        <v>0</v>
      </c>
      <c r="DU47" s="194">
        <v>0</v>
      </c>
      <c r="DV47" s="194">
        <v>0</v>
      </c>
      <c r="DW47" s="194">
        <v>0</v>
      </c>
      <c r="DX47" s="194">
        <v>0</v>
      </c>
      <c r="DY47" s="194">
        <v>0</v>
      </c>
      <c r="DZ47" s="194">
        <v>0</v>
      </c>
      <c r="EA47" s="194">
        <v>0</v>
      </c>
      <c r="EB47" s="194">
        <v>0</v>
      </c>
      <c r="EC47" s="194">
        <v>0</v>
      </c>
      <c r="ED47" s="194">
        <v>0</v>
      </c>
      <c r="EE47" s="194">
        <v>0</v>
      </c>
      <c r="EF47" s="194">
        <v>0</v>
      </c>
      <c r="EG47" s="194">
        <v>0</v>
      </c>
      <c r="EH47" s="194">
        <v>0</v>
      </c>
      <c r="EI47" s="194">
        <v>0</v>
      </c>
      <c r="EJ47" s="194">
        <v>0</v>
      </c>
      <c r="EK47" s="194">
        <v>0</v>
      </c>
      <c r="EL47" s="194">
        <v>0</v>
      </c>
      <c r="EM47" s="194">
        <v>0</v>
      </c>
      <c r="EN47" s="194">
        <v>0</v>
      </c>
      <c r="EO47" s="194">
        <v>0</v>
      </c>
      <c r="EP47" s="194">
        <v>0</v>
      </c>
      <c r="EQ47" s="194">
        <v>0</v>
      </c>
      <c r="ER47" s="194">
        <v>0</v>
      </c>
      <c r="ES47" s="194">
        <v>0</v>
      </c>
      <c r="ET47" s="194">
        <v>0</v>
      </c>
      <c r="EU47" s="194">
        <v>0</v>
      </c>
      <c r="EV47" s="194">
        <v>0</v>
      </c>
      <c r="EW47" s="194">
        <v>0</v>
      </c>
      <c r="EX47" s="194">
        <v>0</v>
      </c>
      <c r="EY47" s="194">
        <v>0</v>
      </c>
      <c r="EZ47" s="194">
        <v>0</v>
      </c>
      <c r="FA47" s="194">
        <v>0</v>
      </c>
      <c r="FB47" s="194">
        <v>0</v>
      </c>
      <c r="FC47" s="194">
        <v>0</v>
      </c>
      <c r="FD47" s="194">
        <v>0</v>
      </c>
      <c r="FE47" s="194">
        <v>0</v>
      </c>
      <c r="FF47" s="194">
        <v>0</v>
      </c>
      <c r="FG47" s="194">
        <v>0</v>
      </c>
      <c r="FH47" s="194">
        <v>0</v>
      </c>
      <c r="FI47" s="194">
        <v>0</v>
      </c>
      <c r="FJ47" s="194">
        <v>0</v>
      </c>
      <c r="FK47" s="194">
        <v>0</v>
      </c>
      <c r="FL47" s="194">
        <v>0</v>
      </c>
      <c r="FM47" s="194">
        <v>0</v>
      </c>
      <c r="FN47" s="194">
        <v>0</v>
      </c>
      <c r="FO47" s="194">
        <v>0</v>
      </c>
      <c r="FP47" s="194">
        <v>0</v>
      </c>
      <c r="FQ47" s="194">
        <v>0</v>
      </c>
      <c r="FR47" s="194">
        <v>0</v>
      </c>
      <c r="FS47" s="194">
        <v>0</v>
      </c>
      <c r="FT47" s="194">
        <v>0</v>
      </c>
      <c r="FU47" s="194">
        <v>0</v>
      </c>
      <c r="FV47" s="194">
        <v>0</v>
      </c>
      <c r="FW47" s="194">
        <v>0</v>
      </c>
      <c r="FX47" s="194">
        <v>0</v>
      </c>
      <c r="FY47" s="194">
        <v>0</v>
      </c>
      <c r="FZ47" s="194">
        <v>0</v>
      </c>
      <c r="GA47" s="186"/>
      <c r="GB47" s="127">
        <v>0</v>
      </c>
      <c r="GC47" s="127">
        <v>0</v>
      </c>
      <c r="GD47" s="127">
        <v>0</v>
      </c>
      <c r="GE47" s="127">
        <v>0</v>
      </c>
      <c r="GF47" s="127">
        <v>0</v>
      </c>
      <c r="GG47" s="127">
        <v>0</v>
      </c>
      <c r="GH47" s="127">
        <v>0</v>
      </c>
      <c r="GI47" s="127">
        <v>0</v>
      </c>
      <c r="GJ47" s="127">
        <v>0</v>
      </c>
      <c r="GK47" s="127">
        <v>0</v>
      </c>
      <c r="GL47" s="127">
        <v>0</v>
      </c>
      <c r="GM47" s="127">
        <v>0</v>
      </c>
      <c r="GN47" s="127">
        <v>0</v>
      </c>
      <c r="GO47" s="127">
        <v>1228.1572490145036</v>
      </c>
      <c r="GP47" s="127">
        <v>381.69728523614731</v>
      </c>
      <c r="GQ47" s="127">
        <v>0</v>
      </c>
      <c r="GR47" s="127">
        <v>0</v>
      </c>
      <c r="GS47" s="127">
        <v>0</v>
      </c>
      <c r="GT47" s="127">
        <v>1848.1874302714764</v>
      </c>
      <c r="GU47" s="127">
        <v>0</v>
      </c>
      <c r="GV47" s="127">
        <v>393.83205652658978</v>
      </c>
      <c r="GW47" s="127">
        <v>0</v>
      </c>
      <c r="GX47" s="127">
        <v>0</v>
      </c>
      <c r="GY47" s="127">
        <v>371.36514867980662</v>
      </c>
      <c r="GZ47" s="127">
        <v>409.9189289698773</v>
      </c>
      <c r="HA47" s="127">
        <v>199.89706210487171</v>
      </c>
      <c r="HB47" s="127">
        <v>83.092301970992935</v>
      </c>
      <c r="HC47" s="127">
        <v>0</v>
      </c>
      <c r="HD47" s="127">
        <v>0</v>
      </c>
      <c r="HE47" s="127">
        <v>1360.4702995909258</v>
      </c>
      <c r="HF47" s="127">
        <v>117.03681666046857</v>
      </c>
      <c r="HG47" s="127">
        <v>0</v>
      </c>
      <c r="HH47" s="127">
        <v>0</v>
      </c>
      <c r="HI47" s="127">
        <v>907.91837493491994</v>
      </c>
      <c r="HJ47" s="127">
        <v>141.97721814801039</v>
      </c>
      <c r="HK47" s="127">
        <v>0</v>
      </c>
      <c r="HL47" s="127">
        <v>21.555727482335442</v>
      </c>
      <c r="HM47" s="127">
        <v>0</v>
      </c>
      <c r="HN47" s="127">
        <v>1.2893980661956119</v>
      </c>
      <c r="HO47" s="127">
        <v>210.50740052063964</v>
      </c>
      <c r="HP47" s="127">
        <v>0</v>
      </c>
      <c r="HQ47" s="127">
        <v>0</v>
      </c>
      <c r="HR47" s="127">
        <v>356.58520252882113</v>
      </c>
      <c r="HS47" s="127">
        <v>0</v>
      </c>
      <c r="HT47" s="127">
        <v>0</v>
      </c>
      <c r="HU47" s="127">
        <v>0</v>
      </c>
      <c r="HV47" s="127">
        <v>0</v>
      </c>
      <c r="HW47" s="127">
        <v>1075.7181315730754</v>
      </c>
      <c r="HX47" s="127">
        <v>0</v>
      </c>
      <c r="HY47" s="127">
        <v>0</v>
      </c>
      <c r="HZ47" s="127">
        <v>0</v>
      </c>
      <c r="IA47" s="127">
        <v>0</v>
      </c>
      <c r="IB47" s="127">
        <v>56.02201561918929</v>
      </c>
      <c r="IC47" s="127">
        <v>0</v>
      </c>
      <c r="ID47" s="127">
        <v>249.6339159538862</v>
      </c>
      <c r="IE47" s="127">
        <v>0</v>
      </c>
      <c r="IF47" s="127">
        <v>24.883599851245819</v>
      </c>
      <c r="IG47" s="127">
        <v>0</v>
      </c>
      <c r="IH47" s="127">
        <v>154.13631402008181</v>
      </c>
      <c r="II47" s="127">
        <v>0</v>
      </c>
      <c r="IJ47" s="127">
        <v>0</v>
      </c>
      <c r="IK47" s="127">
        <v>0</v>
      </c>
      <c r="IL47" s="127">
        <v>97.606545184083302</v>
      </c>
      <c r="IM47" s="127">
        <v>0</v>
      </c>
      <c r="IN47" s="127">
        <v>0</v>
      </c>
      <c r="IO47" s="127">
        <v>0</v>
      </c>
      <c r="IP47" s="127">
        <v>381.76216333209373</v>
      </c>
      <c r="IQ47" s="127">
        <v>0</v>
      </c>
      <c r="IR47" s="127">
        <v>0</v>
      </c>
      <c r="IS47" s="127">
        <v>421.68776496838979</v>
      </c>
      <c r="IT47" s="127">
        <v>373.04371342506511</v>
      </c>
      <c r="IU47" s="127">
        <v>0</v>
      </c>
      <c r="IV47" s="127">
        <v>0</v>
      </c>
      <c r="IW47" s="127">
        <v>0</v>
      </c>
      <c r="IX47" s="127">
        <v>0</v>
      </c>
      <c r="IY47" s="127">
        <v>9.1713884715507632</v>
      </c>
      <c r="IZ47" s="127">
        <v>0</v>
      </c>
      <c r="JA47" s="127">
        <v>106.50848345109706</v>
      </c>
      <c r="JB47" s="127">
        <v>0</v>
      </c>
      <c r="JC47" s="127">
        <v>0</v>
      </c>
      <c r="JD47" s="127">
        <v>0</v>
      </c>
      <c r="JE47" s="127">
        <v>0</v>
      </c>
      <c r="JF47" s="127">
        <v>0</v>
      </c>
      <c r="JG47" s="127">
        <v>0</v>
      </c>
      <c r="JH47" s="127">
        <v>151.1883971736705</v>
      </c>
      <c r="JI47" s="127">
        <v>0</v>
      </c>
      <c r="JJ47" s="127">
        <v>0</v>
      </c>
      <c r="JK47" s="127">
        <v>0</v>
      </c>
      <c r="JL47" s="127">
        <v>766.78792495351433</v>
      </c>
      <c r="JM47" s="127">
        <v>0</v>
      </c>
      <c r="JN47" s="127">
        <v>0</v>
      </c>
      <c r="JO47" s="127">
        <v>0</v>
      </c>
      <c r="JP47" s="127">
        <v>0</v>
      </c>
      <c r="JQ47" s="127">
        <v>0</v>
      </c>
      <c r="JR47" s="127">
        <v>0</v>
      </c>
      <c r="JS47" s="127">
        <v>10.526441056154704</v>
      </c>
      <c r="JT47" s="127">
        <v>93.913276310896237</v>
      </c>
      <c r="JU47" s="127">
        <v>0</v>
      </c>
      <c r="JV47" s="127">
        <v>58.650907846783191</v>
      </c>
    </row>
    <row r="48" spans="2:282" s="110" customFormat="1" ht="30.75" customHeight="1">
      <c r="B48" s="195" t="s">
        <v>102</v>
      </c>
      <c r="C48" s="4" t="s">
        <v>672</v>
      </c>
      <c r="D48" s="34" t="s">
        <v>210</v>
      </c>
      <c r="E48" s="114" t="s">
        <v>674</v>
      </c>
      <c r="F48" s="115" t="s">
        <v>673</v>
      </c>
      <c r="G48" s="68">
        <v>921488.3466948861</v>
      </c>
      <c r="H48" s="125">
        <f t="shared" si="8"/>
        <v>911353.89021381107</v>
      </c>
      <c r="I48" s="194">
        <v>0</v>
      </c>
      <c r="J48" s="194">
        <v>0</v>
      </c>
      <c r="K48" s="194">
        <v>0</v>
      </c>
      <c r="L48" s="194">
        <v>0</v>
      </c>
      <c r="M48" s="194">
        <v>0</v>
      </c>
      <c r="N48" s="194">
        <v>0</v>
      </c>
      <c r="O48" s="194">
        <v>0</v>
      </c>
      <c r="P48" s="194">
        <v>0</v>
      </c>
      <c r="Q48" s="194">
        <v>0</v>
      </c>
      <c r="R48" s="194">
        <v>0</v>
      </c>
      <c r="S48" s="194">
        <v>0</v>
      </c>
      <c r="T48" s="194">
        <v>0</v>
      </c>
      <c r="U48" s="194">
        <v>0</v>
      </c>
      <c r="V48" s="194">
        <v>0</v>
      </c>
      <c r="W48" s="194">
        <v>0</v>
      </c>
      <c r="X48" s="194">
        <v>0</v>
      </c>
      <c r="Y48" s="194">
        <v>0</v>
      </c>
      <c r="Z48" s="194">
        <v>0</v>
      </c>
      <c r="AA48" s="194">
        <v>0</v>
      </c>
      <c r="AB48" s="194">
        <v>0</v>
      </c>
      <c r="AC48" s="194">
        <v>0</v>
      </c>
      <c r="AD48" s="194">
        <v>0</v>
      </c>
      <c r="AE48" s="194">
        <v>0</v>
      </c>
      <c r="AF48" s="194">
        <v>0</v>
      </c>
      <c r="AG48" s="194">
        <v>0</v>
      </c>
      <c r="AH48" s="194">
        <v>0</v>
      </c>
      <c r="AI48" s="194">
        <v>0</v>
      </c>
      <c r="AJ48" s="194">
        <v>0</v>
      </c>
      <c r="AK48" s="194">
        <v>0</v>
      </c>
      <c r="AL48" s="194">
        <v>0</v>
      </c>
      <c r="AM48" s="194">
        <v>0</v>
      </c>
      <c r="AN48" s="194">
        <v>0</v>
      </c>
      <c r="AO48" s="194">
        <v>0</v>
      </c>
      <c r="AP48" s="194">
        <v>0</v>
      </c>
      <c r="AQ48" s="194">
        <v>0</v>
      </c>
      <c r="AR48" s="194">
        <v>0</v>
      </c>
      <c r="AS48" s="194">
        <v>0</v>
      </c>
      <c r="AT48" s="194">
        <v>0</v>
      </c>
      <c r="AU48" s="194">
        <v>0</v>
      </c>
      <c r="AV48" s="194">
        <v>0</v>
      </c>
      <c r="AW48" s="194">
        <v>0</v>
      </c>
      <c r="AX48" s="194">
        <v>0</v>
      </c>
      <c r="AY48" s="194">
        <v>0</v>
      </c>
      <c r="AZ48" s="194">
        <v>0</v>
      </c>
      <c r="BA48" s="194">
        <v>0</v>
      </c>
      <c r="BB48" s="194">
        <v>0</v>
      </c>
      <c r="BC48" s="194">
        <v>0</v>
      </c>
      <c r="BD48" s="194">
        <v>0</v>
      </c>
      <c r="BE48" s="194">
        <v>0</v>
      </c>
      <c r="BF48" s="194">
        <v>0</v>
      </c>
      <c r="BG48" s="194">
        <v>0</v>
      </c>
      <c r="BH48" s="194">
        <v>0</v>
      </c>
      <c r="BI48" s="194">
        <v>0</v>
      </c>
      <c r="BJ48" s="194">
        <v>0</v>
      </c>
      <c r="BK48" s="194">
        <v>0</v>
      </c>
      <c r="BL48" s="194">
        <v>0</v>
      </c>
      <c r="BM48" s="194">
        <v>0</v>
      </c>
      <c r="BN48" s="194">
        <v>0</v>
      </c>
      <c r="BO48" s="194">
        <v>0</v>
      </c>
      <c r="BP48" s="194">
        <v>0</v>
      </c>
      <c r="BQ48" s="194">
        <v>0</v>
      </c>
      <c r="BR48" s="194">
        <v>0</v>
      </c>
      <c r="BS48" s="194">
        <v>0</v>
      </c>
      <c r="BT48" s="194">
        <v>0</v>
      </c>
      <c r="BU48" s="194">
        <v>0</v>
      </c>
      <c r="BV48" s="194">
        <v>0</v>
      </c>
      <c r="BW48" s="194">
        <v>0</v>
      </c>
      <c r="BX48" s="194">
        <v>0</v>
      </c>
      <c r="BY48" s="194">
        <v>0</v>
      </c>
      <c r="BZ48" s="194">
        <v>0</v>
      </c>
      <c r="CA48" s="194">
        <v>0</v>
      </c>
      <c r="CB48" s="194">
        <v>0</v>
      </c>
      <c r="CC48" s="194">
        <v>0</v>
      </c>
      <c r="CD48" s="194">
        <v>0</v>
      </c>
      <c r="CE48" s="194">
        <v>0</v>
      </c>
      <c r="CF48" s="194">
        <v>0</v>
      </c>
      <c r="CG48" s="194">
        <v>0</v>
      </c>
      <c r="CH48" s="194">
        <v>0</v>
      </c>
      <c r="CI48" s="194">
        <v>0</v>
      </c>
      <c r="CJ48" s="194">
        <v>0</v>
      </c>
      <c r="CK48" s="194">
        <v>0</v>
      </c>
      <c r="CL48" s="194">
        <v>0</v>
      </c>
      <c r="CM48" s="194">
        <v>0</v>
      </c>
      <c r="CN48" s="194">
        <v>0</v>
      </c>
      <c r="CO48" s="194">
        <v>0</v>
      </c>
      <c r="CP48" s="194">
        <v>0</v>
      </c>
      <c r="CQ48" s="194">
        <v>0</v>
      </c>
      <c r="CR48" s="194">
        <v>0</v>
      </c>
      <c r="CS48" s="194">
        <v>0</v>
      </c>
      <c r="CT48" s="194">
        <v>0</v>
      </c>
      <c r="CU48" s="194">
        <v>0</v>
      </c>
      <c r="CV48" s="194">
        <v>0</v>
      </c>
      <c r="CW48" s="194">
        <v>0</v>
      </c>
      <c r="CX48" s="194">
        <v>0</v>
      </c>
      <c r="CY48" s="194">
        <v>0</v>
      </c>
      <c r="CZ48" s="194">
        <v>0</v>
      </c>
      <c r="DA48" s="194">
        <v>0</v>
      </c>
      <c r="DB48" s="194">
        <v>0</v>
      </c>
      <c r="DC48" s="194">
        <v>0</v>
      </c>
      <c r="DD48" s="194">
        <v>0</v>
      </c>
      <c r="DE48" s="194">
        <v>0</v>
      </c>
      <c r="DF48" s="194">
        <v>0</v>
      </c>
      <c r="DG48" s="194">
        <v>0</v>
      </c>
      <c r="DH48" s="194">
        <v>0</v>
      </c>
      <c r="DI48" s="194">
        <v>0</v>
      </c>
      <c r="DJ48" s="194">
        <v>0</v>
      </c>
      <c r="DK48" s="194">
        <v>0</v>
      </c>
      <c r="DL48" s="194">
        <v>0</v>
      </c>
      <c r="DM48" s="194">
        <v>0</v>
      </c>
      <c r="DN48" s="194">
        <v>0</v>
      </c>
      <c r="DO48" s="194">
        <v>0</v>
      </c>
      <c r="DP48" s="194">
        <v>0</v>
      </c>
      <c r="DQ48" s="194">
        <v>0</v>
      </c>
      <c r="DR48" s="194">
        <v>0</v>
      </c>
      <c r="DS48" s="194">
        <v>0</v>
      </c>
      <c r="DT48" s="194">
        <v>0</v>
      </c>
      <c r="DU48" s="194">
        <v>0</v>
      </c>
      <c r="DV48" s="194">
        <v>0</v>
      </c>
      <c r="DW48" s="194">
        <v>0</v>
      </c>
      <c r="DX48" s="194">
        <v>0</v>
      </c>
      <c r="DY48" s="194">
        <v>0</v>
      </c>
      <c r="DZ48" s="194">
        <v>0</v>
      </c>
      <c r="EA48" s="194">
        <v>0</v>
      </c>
      <c r="EB48" s="194">
        <v>0</v>
      </c>
      <c r="EC48" s="194">
        <v>0</v>
      </c>
      <c r="ED48" s="194">
        <v>0</v>
      </c>
      <c r="EE48" s="194">
        <v>0</v>
      </c>
      <c r="EF48" s="194">
        <v>0</v>
      </c>
      <c r="EG48" s="194">
        <v>0</v>
      </c>
      <c r="EH48" s="194">
        <v>0</v>
      </c>
      <c r="EI48" s="194">
        <v>0</v>
      </c>
      <c r="EJ48" s="194">
        <v>0</v>
      </c>
      <c r="EK48" s="194">
        <v>0</v>
      </c>
      <c r="EL48" s="194">
        <v>0</v>
      </c>
      <c r="EM48" s="194">
        <v>0</v>
      </c>
      <c r="EN48" s="194">
        <v>0</v>
      </c>
      <c r="EO48" s="194">
        <v>0</v>
      </c>
      <c r="EP48" s="194">
        <v>0</v>
      </c>
      <c r="EQ48" s="194">
        <v>0</v>
      </c>
      <c r="ER48" s="194">
        <v>0</v>
      </c>
      <c r="ES48" s="194">
        <v>0</v>
      </c>
      <c r="ET48" s="194">
        <v>0</v>
      </c>
      <c r="EU48" s="194">
        <v>0</v>
      </c>
      <c r="EV48" s="194">
        <v>0</v>
      </c>
      <c r="EW48" s="194">
        <v>0</v>
      </c>
      <c r="EX48" s="194">
        <v>0</v>
      </c>
      <c r="EY48" s="194">
        <v>0</v>
      </c>
      <c r="EZ48" s="194">
        <v>0</v>
      </c>
      <c r="FA48" s="194">
        <v>0</v>
      </c>
      <c r="FB48" s="194">
        <v>0</v>
      </c>
      <c r="FC48" s="194">
        <v>0</v>
      </c>
      <c r="FD48" s="194">
        <v>0</v>
      </c>
      <c r="FE48" s="194">
        <v>0</v>
      </c>
      <c r="FF48" s="194">
        <v>0</v>
      </c>
      <c r="FG48" s="194">
        <v>0</v>
      </c>
      <c r="FH48" s="194">
        <v>0</v>
      </c>
      <c r="FI48" s="194">
        <v>0</v>
      </c>
      <c r="FJ48" s="194">
        <v>0</v>
      </c>
      <c r="FK48" s="194">
        <v>0</v>
      </c>
      <c r="FL48" s="194">
        <v>0</v>
      </c>
      <c r="FM48" s="194">
        <v>0</v>
      </c>
      <c r="FN48" s="194">
        <v>0</v>
      </c>
      <c r="FO48" s="194">
        <v>0</v>
      </c>
      <c r="FP48" s="194">
        <v>0</v>
      </c>
      <c r="FQ48" s="194">
        <v>0</v>
      </c>
      <c r="FR48" s="194">
        <v>0</v>
      </c>
      <c r="FS48" s="194">
        <v>0</v>
      </c>
      <c r="FT48" s="194">
        <v>0</v>
      </c>
      <c r="FU48" s="194">
        <v>0</v>
      </c>
      <c r="FV48" s="194">
        <v>0</v>
      </c>
      <c r="FW48" s="194">
        <v>0</v>
      </c>
      <c r="FX48" s="194">
        <v>0</v>
      </c>
      <c r="FY48" s="194">
        <v>0</v>
      </c>
      <c r="FZ48" s="194">
        <v>0</v>
      </c>
      <c r="GA48" s="186"/>
      <c r="GB48" s="194">
        <v>112060.46658900409</v>
      </c>
      <c r="GC48" s="194">
        <v>15626.16458133135</v>
      </c>
      <c r="GD48" s="194">
        <v>15720.405199999999</v>
      </c>
      <c r="GE48" s="194">
        <v>21976.192030000002</v>
      </c>
      <c r="GF48" s="194">
        <v>2998.8879999999999</v>
      </c>
      <c r="GG48" s="194">
        <v>7151.9634100000003</v>
      </c>
      <c r="GH48" s="194">
        <v>74047.542753272588</v>
      </c>
      <c r="GI48" s="194">
        <v>9873.539130000001</v>
      </c>
      <c r="GJ48" s="194">
        <v>11244.931463982894</v>
      </c>
      <c r="GK48" s="194">
        <v>10498.546229999998</v>
      </c>
      <c r="GL48" s="194">
        <v>18958.481929999998</v>
      </c>
      <c r="GM48" s="194">
        <v>88143.051181944975</v>
      </c>
      <c r="GN48" s="194">
        <v>16624.110250000002</v>
      </c>
      <c r="GO48" s="194">
        <v>5113.2048540565265</v>
      </c>
      <c r="GP48" s="194">
        <v>8526.8597499999996</v>
      </c>
      <c r="GQ48" s="194">
        <v>162885.98300000001</v>
      </c>
      <c r="GR48" s="194">
        <v>126080.27165474194</v>
      </c>
      <c r="GS48" s="194">
        <v>11133.991999512831</v>
      </c>
      <c r="GT48" s="194">
        <v>50041.118799999997</v>
      </c>
      <c r="GU48" s="194">
        <v>15985.342679999996</v>
      </c>
      <c r="GV48" s="194">
        <v>6033.3856699999997</v>
      </c>
      <c r="GW48" s="194">
        <v>9216.3274799999999</v>
      </c>
      <c r="GX48" s="194">
        <v>7744.4554200000011</v>
      </c>
      <c r="GY48" s="194">
        <v>11135.814400000001</v>
      </c>
      <c r="GZ48" s="194">
        <v>10919.660759999997</v>
      </c>
      <c r="HA48" s="194">
        <v>5172.3250900000003</v>
      </c>
      <c r="HB48" s="194">
        <v>12603.592509999999</v>
      </c>
      <c r="HC48" s="194">
        <v>1927.5223259635554</v>
      </c>
      <c r="HD48" s="194">
        <v>2985.0965699999997</v>
      </c>
      <c r="HE48" s="194">
        <v>43275.414499999999</v>
      </c>
      <c r="HF48" s="194">
        <v>15649.24</v>
      </c>
      <c r="HG48" s="194">
        <v>0</v>
      </c>
      <c r="HH48" s="194">
        <v>0</v>
      </c>
      <c r="HI48" s="194">
        <v>0</v>
      </c>
      <c r="HJ48" s="194">
        <v>0</v>
      </c>
      <c r="HK48" s="194">
        <v>0</v>
      </c>
      <c r="HL48" s="194">
        <v>0</v>
      </c>
      <c r="HM48" s="194">
        <v>0</v>
      </c>
      <c r="HN48" s="194">
        <v>0</v>
      </c>
      <c r="HO48" s="194">
        <v>0</v>
      </c>
      <c r="HP48" s="194">
        <v>0</v>
      </c>
      <c r="HQ48" s="194">
        <v>0</v>
      </c>
      <c r="HR48" s="194">
        <v>0</v>
      </c>
      <c r="HS48" s="194">
        <v>0</v>
      </c>
      <c r="HT48" s="194">
        <v>0</v>
      </c>
      <c r="HU48" s="194">
        <v>0</v>
      </c>
      <c r="HV48" s="194">
        <v>0</v>
      </c>
      <c r="HW48" s="194">
        <v>0</v>
      </c>
      <c r="HX48" s="194">
        <v>0</v>
      </c>
      <c r="HY48" s="194">
        <v>0</v>
      </c>
      <c r="HZ48" s="194">
        <v>0</v>
      </c>
      <c r="IA48" s="194">
        <v>0</v>
      </c>
      <c r="IB48" s="194">
        <v>0</v>
      </c>
      <c r="IC48" s="194">
        <v>0</v>
      </c>
      <c r="ID48" s="194">
        <v>0</v>
      </c>
      <c r="IE48" s="194">
        <v>0</v>
      </c>
      <c r="IF48" s="194">
        <v>0</v>
      </c>
      <c r="IG48" s="194">
        <v>0</v>
      </c>
      <c r="IH48" s="194">
        <v>0</v>
      </c>
      <c r="II48" s="194">
        <v>0</v>
      </c>
      <c r="IJ48" s="194">
        <v>0</v>
      </c>
      <c r="IK48" s="194">
        <v>0</v>
      </c>
      <c r="IL48" s="194">
        <v>0</v>
      </c>
      <c r="IM48" s="194">
        <v>0</v>
      </c>
      <c r="IN48" s="194">
        <v>0</v>
      </c>
      <c r="IO48" s="194">
        <v>0</v>
      </c>
      <c r="IP48" s="194">
        <v>0</v>
      </c>
      <c r="IQ48" s="194">
        <v>0</v>
      </c>
      <c r="IR48" s="194">
        <v>0</v>
      </c>
      <c r="IS48" s="194">
        <v>0</v>
      </c>
      <c r="IT48" s="194">
        <v>0</v>
      </c>
      <c r="IU48" s="194">
        <v>0</v>
      </c>
      <c r="IV48" s="194">
        <v>0</v>
      </c>
      <c r="IW48" s="194">
        <v>0</v>
      </c>
      <c r="IX48" s="194">
        <v>0</v>
      </c>
      <c r="IY48" s="194">
        <v>0</v>
      </c>
      <c r="IZ48" s="194">
        <v>0</v>
      </c>
      <c r="JA48" s="194">
        <v>0</v>
      </c>
      <c r="JB48" s="194">
        <v>0</v>
      </c>
      <c r="JC48" s="194">
        <v>0</v>
      </c>
      <c r="JD48" s="194">
        <v>0</v>
      </c>
      <c r="JE48" s="194">
        <v>0</v>
      </c>
      <c r="JF48" s="194">
        <v>0</v>
      </c>
      <c r="JG48" s="194">
        <v>0</v>
      </c>
      <c r="JH48" s="194">
        <v>0</v>
      </c>
      <c r="JI48" s="194">
        <v>0</v>
      </c>
      <c r="JJ48" s="194">
        <v>0</v>
      </c>
      <c r="JK48" s="194">
        <v>0</v>
      </c>
      <c r="JL48" s="194">
        <v>0</v>
      </c>
      <c r="JM48" s="194">
        <v>0</v>
      </c>
      <c r="JN48" s="194">
        <v>0</v>
      </c>
      <c r="JO48" s="194">
        <v>0</v>
      </c>
      <c r="JP48" s="194">
        <v>0</v>
      </c>
      <c r="JQ48" s="194">
        <v>0</v>
      </c>
      <c r="JR48" s="194">
        <v>0</v>
      </c>
      <c r="JS48" s="194">
        <v>0</v>
      </c>
      <c r="JT48" s="194">
        <v>0</v>
      </c>
      <c r="JU48" s="194">
        <v>0</v>
      </c>
      <c r="JV48" s="194">
        <v>0</v>
      </c>
    </row>
    <row r="49" spans="2:282">
      <c r="B49" s="56" t="s">
        <v>91</v>
      </c>
      <c r="C49" s="54" t="s">
        <v>97</v>
      </c>
      <c r="D49" s="7"/>
      <c r="E49" s="46"/>
      <c r="F49" s="66"/>
      <c r="G49" s="68"/>
      <c r="H49" s="45">
        <f t="shared" si="7"/>
        <v>0</v>
      </c>
      <c r="GA49" s="187"/>
    </row>
    <row r="50" spans="2:282" ht="22.5" customHeight="1">
      <c r="B50" s="49" t="s">
        <v>98</v>
      </c>
      <c r="C50" s="4" t="s">
        <v>99</v>
      </c>
      <c r="D50" s="34" t="s">
        <v>210</v>
      </c>
      <c r="E50" s="114" t="s">
        <v>366</v>
      </c>
      <c r="F50" s="115" t="s">
        <v>211</v>
      </c>
      <c r="G50" s="68">
        <v>17000881</v>
      </c>
      <c r="H50" s="125">
        <f>SUM(I50:JV50)</f>
        <v>17013989</v>
      </c>
      <c r="I50" s="112">
        <v>7675415</v>
      </c>
      <c r="J50" s="112">
        <v>418839</v>
      </c>
      <c r="K50" s="112">
        <v>0</v>
      </c>
      <c r="L50" s="112">
        <v>22331</v>
      </c>
      <c r="M50" s="112">
        <v>0</v>
      </c>
      <c r="N50" s="112">
        <v>0</v>
      </c>
      <c r="O50" s="112">
        <v>44136</v>
      </c>
      <c r="P50" s="112">
        <v>729353</v>
      </c>
      <c r="Q50" s="112">
        <v>699192</v>
      </c>
      <c r="R50" s="112">
        <v>0</v>
      </c>
      <c r="S50" s="112">
        <v>0</v>
      </c>
      <c r="T50" s="112">
        <v>109425</v>
      </c>
      <c r="U50" s="112">
        <v>0</v>
      </c>
      <c r="V50" s="112">
        <v>0</v>
      </c>
      <c r="W50" s="112">
        <v>0</v>
      </c>
      <c r="X50" s="112">
        <v>0</v>
      </c>
      <c r="Y50" s="112">
        <v>1690116</v>
      </c>
      <c r="Z50" s="112">
        <v>305743</v>
      </c>
      <c r="AA50" s="112">
        <v>0</v>
      </c>
      <c r="AB50" s="112">
        <v>0</v>
      </c>
      <c r="AC50" s="112">
        <v>0</v>
      </c>
      <c r="AD50" s="112">
        <v>0</v>
      </c>
      <c r="AE50" s="112">
        <v>0</v>
      </c>
      <c r="AF50" s="112">
        <v>0</v>
      </c>
      <c r="AG50" s="112">
        <v>0</v>
      </c>
      <c r="AH50" s="112">
        <v>0</v>
      </c>
      <c r="AI50" s="112">
        <v>0</v>
      </c>
      <c r="AJ50" s="112">
        <v>0</v>
      </c>
      <c r="AK50" s="112">
        <v>0</v>
      </c>
      <c r="AL50" s="112">
        <v>17615</v>
      </c>
      <c r="AM50" s="112">
        <v>68780</v>
      </c>
      <c r="AN50" s="112">
        <v>573168</v>
      </c>
      <c r="AO50" s="112">
        <v>0</v>
      </c>
      <c r="AP50" s="112">
        <v>0</v>
      </c>
      <c r="AQ50" s="112">
        <v>0</v>
      </c>
      <c r="AR50" s="112">
        <v>0</v>
      </c>
      <c r="AS50" s="112">
        <v>0</v>
      </c>
      <c r="AT50" s="112">
        <v>0</v>
      </c>
      <c r="AU50" s="112">
        <v>675805</v>
      </c>
      <c r="AV50" s="112">
        <v>0</v>
      </c>
      <c r="AW50" s="112">
        <v>0</v>
      </c>
      <c r="AX50" s="112">
        <v>0</v>
      </c>
      <c r="AY50" s="112">
        <v>0</v>
      </c>
      <c r="AZ50" s="112">
        <v>0</v>
      </c>
      <c r="BA50" s="112">
        <v>0</v>
      </c>
      <c r="BB50" s="112">
        <v>0</v>
      </c>
      <c r="BC50" s="112">
        <v>16076</v>
      </c>
      <c r="BD50" s="112">
        <v>0</v>
      </c>
      <c r="BE50" s="112">
        <v>0</v>
      </c>
      <c r="BF50" s="112">
        <v>367330</v>
      </c>
      <c r="BG50" s="112">
        <v>0</v>
      </c>
      <c r="BH50" s="112">
        <v>0</v>
      </c>
      <c r="BI50" s="112">
        <v>722454</v>
      </c>
      <c r="BJ50" s="112">
        <v>0</v>
      </c>
      <c r="BK50" s="112">
        <v>0</v>
      </c>
      <c r="BL50" s="112">
        <v>0</v>
      </c>
      <c r="BM50" s="112">
        <v>0</v>
      </c>
      <c r="BN50" s="112">
        <v>106274</v>
      </c>
      <c r="BO50" s="112">
        <v>0</v>
      </c>
      <c r="BP50" s="112">
        <v>8973</v>
      </c>
      <c r="BQ50" s="112">
        <v>0</v>
      </c>
      <c r="BR50" s="112">
        <v>0</v>
      </c>
      <c r="BS50" s="112">
        <v>0</v>
      </c>
      <c r="BT50" s="112">
        <v>0</v>
      </c>
      <c r="BU50" s="112">
        <v>0</v>
      </c>
      <c r="BV50" s="112">
        <v>3628</v>
      </c>
      <c r="BW50" s="112">
        <v>396751</v>
      </c>
      <c r="BX50" s="112">
        <v>0</v>
      </c>
      <c r="BY50" s="112">
        <v>0</v>
      </c>
      <c r="BZ50" s="112">
        <v>0</v>
      </c>
      <c r="CA50" s="112">
        <v>98328</v>
      </c>
      <c r="CB50" s="112">
        <v>0</v>
      </c>
      <c r="CC50" s="112">
        <v>0</v>
      </c>
      <c r="CD50" s="112">
        <v>0</v>
      </c>
      <c r="CE50" s="112">
        <v>159</v>
      </c>
      <c r="CF50" s="112">
        <v>53429</v>
      </c>
      <c r="CG50" s="112">
        <v>0</v>
      </c>
      <c r="CH50" s="112">
        <v>0</v>
      </c>
      <c r="CI50" s="112">
        <v>0</v>
      </c>
      <c r="CJ50" s="112">
        <v>6037</v>
      </c>
      <c r="CK50" s="112">
        <v>0</v>
      </c>
      <c r="CL50" s="112">
        <v>0</v>
      </c>
      <c r="CM50" s="112">
        <v>218710</v>
      </c>
      <c r="CN50" s="112">
        <v>0</v>
      </c>
      <c r="CO50" s="112">
        <v>264361</v>
      </c>
      <c r="CP50" s="112">
        <v>47950</v>
      </c>
      <c r="CQ50" s="112">
        <v>0</v>
      </c>
      <c r="CR50" s="112">
        <v>0</v>
      </c>
      <c r="CS50" s="112">
        <v>2</v>
      </c>
      <c r="CT50" s="112">
        <v>0</v>
      </c>
      <c r="CU50" s="112">
        <v>0</v>
      </c>
      <c r="CV50" s="112">
        <v>46288</v>
      </c>
      <c r="CW50" s="112">
        <v>0</v>
      </c>
      <c r="CX50" s="112">
        <v>0</v>
      </c>
      <c r="CY50" s="112">
        <v>0</v>
      </c>
      <c r="CZ50" s="112">
        <v>0</v>
      </c>
      <c r="DA50" s="112">
        <v>0</v>
      </c>
      <c r="DB50" s="112">
        <v>0</v>
      </c>
      <c r="DC50" s="112">
        <v>0</v>
      </c>
      <c r="DD50" s="112">
        <v>120346</v>
      </c>
      <c r="DE50" s="112">
        <v>0</v>
      </c>
      <c r="DF50" s="112">
        <v>0</v>
      </c>
      <c r="DG50" s="112">
        <v>0</v>
      </c>
      <c r="DH50" s="112">
        <v>1940</v>
      </c>
      <c r="DI50" s="112">
        <v>0</v>
      </c>
      <c r="DJ50" s="112">
        <v>0</v>
      </c>
      <c r="DK50" s="112">
        <v>0</v>
      </c>
      <c r="DL50" s="112">
        <v>0</v>
      </c>
      <c r="DM50" s="112">
        <v>0</v>
      </c>
      <c r="DN50" s="112">
        <v>0</v>
      </c>
      <c r="DO50" s="112">
        <v>1250</v>
      </c>
      <c r="DP50" s="112">
        <v>0</v>
      </c>
      <c r="DQ50" s="112">
        <v>0</v>
      </c>
      <c r="DR50" s="112">
        <v>67197</v>
      </c>
      <c r="DS50" s="112">
        <v>0</v>
      </c>
      <c r="DT50" s="112">
        <v>0</v>
      </c>
      <c r="DU50" s="112">
        <v>0</v>
      </c>
      <c r="DV50" s="112">
        <v>0</v>
      </c>
      <c r="DW50" s="112">
        <v>0</v>
      </c>
      <c r="DX50" s="112">
        <v>0</v>
      </c>
      <c r="DY50" s="112">
        <v>0</v>
      </c>
      <c r="DZ50" s="112">
        <v>34290</v>
      </c>
      <c r="EA50" s="112">
        <v>0</v>
      </c>
      <c r="EB50" s="112">
        <v>50763</v>
      </c>
      <c r="EC50" s="112">
        <v>0</v>
      </c>
      <c r="ED50" s="112">
        <v>0</v>
      </c>
      <c r="EE50" s="112">
        <v>22185</v>
      </c>
      <c r="EF50" s="112">
        <v>0</v>
      </c>
      <c r="EG50" s="112">
        <v>0</v>
      </c>
      <c r="EH50" s="112">
        <v>0</v>
      </c>
      <c r="EI50" s="112">
        <v>0</v>
      </c>
      <c r="EJ50" s="112">
        <v>0</v>
      </c>
      <c r="EK50" s="112">
        <v>3</v>
      </c>
      <c r="EL50" s="112">
        <v>4672</v>
      </c>
      <c r="EM50" s="112">
        <v>0</v>
      </c>
      <c r="EN50" s="112">
        <v>0</v>
      </c>
      <c r="EO50" s="112">
        <v>0</v>
      </c>
      <c r="EP50" s="112">
        <v>2498</v>
      </c>
      <c r="EQ50" s="112">
        <v>3073</v>
      </c>
      <c r="ER50" s="112">
        <v>0</v>
      </c>
      <c r="ES50" s="112">
        <v>732</v>
      </c>
      <c r="ET50" s="112">
        <v>0</v>
      </c>
      <c r="EU50" s="112">
        <v>0</v>
      </c>
      <c r="EV50" s="112">
        <v>0</v>
      </c>
      <c r="EW50" s="112">
        <v>85</v>
      </c>
      <c r="EX50" s="112">
        <v>9468</v>
      </c>
      <c r="EY50" s="112">
        <v>0</v>
      </c>
      <c r="EZ50" s="112">
        <v>0</v>
      </c>
      <c r="FA50" s="112">
        <v>4878</v>
      </c>
      <c r="FB50" s="112">
        <v>0</v>
      </c>
      <c r="FC50" s="112">
        <v>0</v>
      </c>
      <c r="FD50" s="112">
        <v>4839</v>
      </c>
      <c r="FE50" s="112">
        <v>0</v>
      </c>
      <c r="FF50" s="112">
        <v>361</v>
      </c>
      <c r="FG50" s="112">
        <v>66378</v>
      </c>
      <c r="FH50" s="112">
        <v>0</v>
      </c>
      <c r="FI50" s="112">
        <v>0</v>
      </c>
      <c r="FJ50" s="112">
        <v>0</v>
      </c>
      <c r="FK50" s="112">
        <v>0</v>
      </c>
      <c r="FL50" s="112">
        <v>788252</v>
      </c>
      <c r="FM50" s="112">
        <v>0</v>
      </c>
      <c r="FN50" s="112">
        <v>64969</v>
      </c>
      <c r="FO50" s="112">
        <v>0</v>
      </c>
      <c r="FP50" s="112">
        <v>0</v>
      </c>
      <c r="FQ50" s="112">
        <v>2529</v>
      </c>
      <c r="FR50" s="112">
        <v>25465</v>
      </c>
      <c r="FS50" s="112">
        <v>0</v>
      </c>
      <c r="FT50" s="112">
        <v>42167</v>
      </c>
      <c r="FU50" s="112">
        <v>305356</v>
      </c>
      <c r="FV50" s="112">
        <v>0</v>
      </c>
      <c r="FW50" s="112">
        <v>0</v>
      </c>
      <c r="FX50" s="112">
        <v>0</v>
      </c>
      <c r="FY50" s="112">
        <v>1864</v>
      </c>
      <c r="FZ50" s="112">
        <v>1761</v>
      </c>
      <c r="GA50" s="187"/>
      <c r="GB50" s="127">
        <v>0</v>
      </c>
      <c r="GC50" s="127">
        <v>0</v>
      </c>
      <c r="GD50" s="127">
        <v>0</v>
      </c>
      <c r="GE50" s="127">
        <v>0</v>
      </c>
      <c r="GF50" s="127">
        <v>0</v>
      </c>
      <c r="GG50" s="127">
        <v>0</v>
      </c>
      <c r="GH50" s="127">
        <v>0</v>
      </c>
      <c r="GI50" s="127">
        <v>0</v>
      </c>
      <c r="GJ50" s="127">
        <v>0</v>
      </c>
      <c r="GK50" s="127">
        <v>0</v>
      </c>
      <c r="GL50" s="127">
        <v>0</v>
      </c>
      <c r="GM50" s="127">
        <v>0</v>
      </c>
      <c r="GN50" s="127">
        <v>0</v>
      </c>
      <c r="GO50" s="127">
        <v>0</v>
      </c>
      <c r="GP50" s="127">
        <v>0</v>
      </c>
      <c r="GQ50" s="127">
        <v>0</v>
      </c>
      <c r="GR50" s="127">
        <v>0</v>
      </c>
      <c r="GS50" s="127">
        <v>0</v>
      </c>
      <c r="GT50" s="127">
        <v>0</v>
      </c>
      <c r="GU50" s="127">
        <v>0</v>
      </c>
      <c r="GV50" s="127">
        <v>0</v>
      </c>
      <c r="GW50" s="127">
        <v>0</v>
      </c>
      <c r="GX50" s="127">
        <v>0</v>
      </c>
      <c r="GY50" s="127">
        <v>0</v>
      </c>
      <c r="GZ50" s="127">
        <v>0</v>
      </c>
      <c r="HA50" s="127">
        <v>0</v>
      </c>
      <c r="HB50" s="127">
        <v>0</v>
      </c>
      <c r="HC50" s="127">
        <v>0</v>
      </c>
      <c r="HD50" s="127">
        <v>0</v>
      </c>
      <c r="HE50" s="127">
        <v>0</v>
      </c>
      <c r="HF50" s="127">
        <v>0</v>
      </c>
      <c r="HG50" s="127">
        <v>0</v>
      </c>
      <c r="HH50" s="127">
        <v>0</v>
      </c>
      <c r="HI50" s="127">
        <v>0</v>
      </c>
      <c r="HJ50" s="127">
        <v>0</v>
      </c>
      <c r="HK50" s="127">
        <v>0</v>
      </c>
      <c r="HL50" s="127">
        <v>0</v>
      </c>
      <c r="HM50" s="127">
        <v>0</v>
      </c>
      <c r="HN50" s="127">
        <v>0</v>
      </c>
      <c r="HO50" s="127">
        <v>0</v>
      </c>
      <c r="HP50" s="127">
        <v>0</v>
      </c>
      <c r="HQ50" s="127">
        <v>0</v>
      </c>
      <c r="HR50" s="127">
        <v>0</v>
      </c>
      <c r="HS50" s="127">
        <v>0</v>
      </c>
      <c r="HT50" s="127">
        <v>0</v>
      </c>
      <c r="HU50" s="127">
        <v>0</v>
      </c>
      <c r="HV50" s="127">
        <v>0</v>
      </c>
      <c r="HW50" s="127">
        <v>0</v>
      </c>
      <c r="HX50" s="127">
        <v>0</v>
      </c>
      <c r="HY50" s="127">
        <v>0</v>
      </c>
      <c r="HZ50" s="127">
        <v>0</v>
      </c>
      <c r="IA50" s="127">
        <v>0</v>
      </c>
      <c r="IB50" s="127">
        <v>0</v>
      </c>
      <c r="IC50" s="127">
        <v>0</v>
      </c>
      <c r="ID50" s="127">
        <v>0</v>
      </c>
      <c r="IE50" s="127">
        <v>0</v>
      </c>
      <c r="IF50" s="127">
        <v>0</v>
      </c>
      <c r="IG50" s="127">
        <v>0</v>
      </c>
      <c r="IH50" s="127">
        <v>0</v>
      </c>
      <c r="II50" s="127">
        <v>0</v>
      </c>
      <c r="IJ50" s="127">
        <v>0</v>
      </c>
      <c r="IK50" s="127">
        <v>0</v>
      </c>
      <c r="IL50" s="127">
        <v>0</v>
      </c>
      <c r="IM50" s="127">
        <v>0</v>
      </c>
      <c r="IN50" s="127">
        <v>0</v>
      </c>
      <c r="IO50" s="127">
        <v>0</v>
      </c>
      <c r="IP50" s="127">
        <v>0</v>
      </c>
      <c r="IQ50" s="127">
        <v>0</v>
      </c>
      <c r="IR50" s="127">
        <v>0</v>
      </c>
      <c r="IS50" s="127">
        <v>0</v>
      </c>
      <c r="IT50" s="127">
        <v>0</v>
      </c>
      <c r="IU50" s="127">
        <v>0</v>
      </c>
      <c r="IV50" s="127">
        <v>0</v>
      </c>
      <c r="IW50" s="127">
        <v>0</v>
      </c>
      <c r="IX50" s="127">
        <v>0</v>
      </c>
      <c r="IY50" s="127">
        <v>0</v>
      </c>
      <c r="IZ50" s="127">
        <v>0</v>
      </c>
      <c r="JA50" s="127">
        <v>0</v>
      </c>
      <c r="JB50" s="127">
        <v>0</v>
      </c>
      <c r="JC50" s="127">
        <v>0</v>
      </c>
      <c r="JD50" s="127">
        <v>0</v>
      </c>
      <c r="JE50" s="127">
        <v>0</v>
      </c>
      <c r="JF50" s="127">
        <v>0</v>
      </c>
      <c r="JG50" s="127">
        <v>0</v>
      </c>
      <c r="JH50" s="127">
        <v>0</v>
      </c>
      <c r="JI50" s="127">
        <v>0</v>
      </c>
      <c r="JJ50" s="127">
        <v>0</v>
      </c>
      <c r="JK50" s="127">
        <v>0</v>
      </c>
      <c r="JL50" s="127">
        <v>0</v>
      </c>
      <c r="JM50" s="127">
        <v>0</v>
      </c>
      <c r="JN50" s="127">
        <v>0</v>
      </c>
      <c r="JO50" s="127">
        <v>0</v>
      </c>
      <c r="JP50" s="127">
        <v>0</v>
      </c>
      <c r="JQ50" s="127">
        <v>0</v>
      </c>
      <c r="JR50" s="127">
        <v>0</v>
      </c>
      <c r="JS50" s="127">
        <v>0</v>
      </c>
      <c r="JT50" s="127">
        <v>0</v>
      </c>
      <c r="JU50" s="127">
        <v>0</v>
      </c>
      <c r="JV50" s="127">
        <v>0</v>
      </c>
    </row>
    <row r="51" spans="2:282" ht="20.25" customHeight="1">
      <c r="B51" s="49" t="s">
        <v>98</v>
      </c>
      <c r="C51" s="4" t="s">
        <v>99</v>
      </c>
      <c r="D51" s="34" t="s">
        <v>210</v>
      </c>
      <c r="E51" s="114" t="s">
        <v>367</v>
      </c>
      <c r="F51" s="115" t="s">
        <v>211</v>
      </c>
      <c r="G51" s="68">
        <v>7423089</v>
      </c>
      <c r="H51" s="125">
        <f>SUM(I51:JV51)</f>
        <v>7423089</v>
      </c>
      <c r="I51" s="112">
        <v>0</v>
      </c>
      <c r="J51" s="112">
        <v>176831</v>
      </c>
      <c r="K51" s="112">
        <v>0</v>
      </c>
      <c r="L51" s="112">
        <v>6744</v>
      </c>
      <c r="M51" s="112">
        <v>0</v>
      </c>
      <c r="N51" s="112">
        <v>0</v>
      </c>
      <c r="O51" s="112">
        <v>0</v>
      </c>
      <c r="P51" s="112">
        <v>2927028</v>
      </c>
      <c r="Q51" s="112">
        <v>333515</v>
      </c>
      <c r="R51" s="112">
        <v>0</v>
      </c>
      <c r="S51" s="112">
        <v>0</v>
      </c>
      <c r="T51" s="112">
        <v>1192922</v>
      </c>
      <c r="U51" s="112">
        <v>0</v>
      </c>
      <c r="V51" s="112">
        <v>0</v>
      </c>
      <c r="W51" s="112">
        <v>3</v>
      </c>
      <c r="X51" s="112">
        <v>0</v>
      </c>
      <c r="Y51" s="112">
        <v>241189</v>
      </c>
      <c r="Z51" s="112">
        <v>480813</v>
      </c>
      <c r="AA51" s="112">
        <v>0</v>
      </c>
      <c r="AB51" s="112">
        <v>0</v>
      </c>
      <c r="AC51" s="112">
        <v>0</v>
      </c>
      <c r="AD51" s="112">
        <v>0</v>
      </c>
      <c r="AE51" s="112">
        <v>0</v>
      </c>
      <c r="AF51" s="112">
        <v>104</v>
      </c>
      <c r="AG51" s="112">
        <v>0</v>
      </c>
      <c r="AH51" s="112">
        <v>0</v>
      </c>
      <c r="AI51" s="112">
        <v>0</v>
      </c>
      <c r="AJ51" s="112">
        <v>0</v>
      </c>
      <c r="AK51" s="112">
        <v>0</v>
      </c>
      <c r="AL51" s="112">
        <v>240289</v>
      </c>
      <c r="AM51" s="112">
        <v>150925</v>
      </c>
      <c r="AN51" s="112">
        <v>0</v>
      </c>
      <c r="AO51" s="112">
        <v>0</v>
      </c>
      <c r="AP51" s="112">
        <v>0</v>
      </c>
      <c r="AQ51" s="112">
        <v>0</v>
      </c>
      <c r="AR51" s="112">
        <v>0</v>
      </c>
      <c r="AS51" s="112">
        <v>0</v>
      </c>
      <c r="AT51" s="112">
        <v>0</v>
      </c>
      <c r="AU51" s="112">
        <v>16306</v>
      </c>
      <c r="AV51" s="112">
        <v>0</v>
      </c>
      <c r="AW51" s="112">
        <v>0</v>
      </c>
      <c r="AX51" s="112">
        <v>0</v>
      </c>
      <c r="AY51" s="112">
        <v>0</v>
      </c>
      <c r="AZ51" s="112">
        <v>0</v>
      </c>
      <c r="BA51" s="112">
        <v>0</v>
      </c>
      <c r="BB51" s="112">
        <v>0</v>
      </c>
      <c r="BC51" s="112">
        <v>77920</v>
      </c>
      <c r="BD51" s="112">
        <v>0</v>
      </c>
      <c r="BE51" s="112">
        <v>0</v>
      </c>
      <c r="BF51" s="112">
        <v>0</v>
      </c>
      <c r="BG51" s="112">
        <v>0</v>
      </c>
      <c r="BH51" s="112">
        <v>0</v>
      </c>
      <c r="BI51" s="112">
        <v>112902</v>
      </c>
      <c r="BJ51" s="112">
        <v>0</v>
      </c>
      <c r="BK51" s="112">
        <v>0</v>
      </c>
      <c r="BL51" s="112">
        <v>0</v>
      </c>
      <c r="BM51" s="112">
        <v>0</v>
      </c>
      <c r="BN51" s="112">
        <v>919</v>
      </c>
      <c r="BO51" s="112">
        <v>0</v>
      </c>
      <c r="BP51" s="112">
        <v>89</v>
      </c>
      <c r="BQ51" s="112">
        <v>0</v>
      </c>
      <c r="BR51" s="112">
        <v>0</v>
      </c>
      <c r="BS51" s="112">
        <v>0</v>
      </c>
      <c r="BT51" s="112">
        <v>0</v>
      </c>
      <c r="BU51" s="112">
        <v>0</v>
      </c>
      <c r="BV51" s="112">
        <v>487</v>
      </c>
      <c r="BW51" s="112">
        <v>331463</v>
      </c>
      <c r="BX51" s="112">
        <v>0</v>
      </c>
      <c r="BY51" s="112">
        <v>0</v>
      </c>
      <c r="BZ51" s="112">
        <v>0</v>
      </c>
      <c r="CA51" s="112">
        <v>2815</v>
      </c>
      <c r="CB51" s="112">
        <v>0</v>
      </c>
      <c r="CC51" s="112">
        <v>0</v>
      </c>
      <c r="CD51" s="112">
        <v>0</v>
      </c>
      <c r="CE51" s="112">
        <v>0</v>
      </c>
      <c r="CF51" s="112">
        <v>258971</v>
      </c>
      <c r="CG51" s="112">
        <v>0</v>
      </c>
      <c r="CH51" s="112">
        <v>0</v>
      </c>
      <c r="CI51" s="112">
        <v>0</v>
      </c>
      <c r="CJ51" s="112">
        <v>26174</v>
      </c>
      <c r="CK51" s="112">
        <v>0</v>
      </c>
      <c r="CL51" s="112">
        <v>0</v>
      </c>
      <c r="CM51" s="112">
        <v>2</v>
      </c>
      <c r="CN51" s="112">
        <v>0</v>
      </c>
      <c r="CO51" s="112">
        <v>76241</v>
      </c>
      <c r="CP51" s="112">
        <v>61</v>
      </c>
      <c r="CQ51" s="112">
        <v>0</v>
      </c>
      <c r="CR51" s="112">
        <v>0</v>
      </c>
      <c r="CS51" s="112">
        <v>6045</v>
      </c>
      <c r="CT51" s="112">
        <v>0</v>
      </c>
      <c r="CU51" s="112">
        <v>0</v>
      </c>
      <c r="CV51" s="112">
        <v>363919</v>
      </c>
      <c r="CW51" s="112">
        <v>0</v>
      </c>
      <c r="CX51" s="112">
        <v>0</v>
      </c>
      <c r="CY51" s="112">
        <v>0</v>
      </c>
      <c r="CZ51" s="112">
        <v>0</v>
      </c>
      <c r="DA51" s="112">
        <v>3477</v>
      </c>
      <c r="DB51" s="112">
        <v>0</v>
      </c>
      <c r="DC51" s="112">
        <v>0</v>
      </c>
      <c r="DD51" s="112">
        <v>48</v>
      </c>
      <c r="DE51" s="112">
        <v>0</v>
      </c>
      <c r="DF51" s="112">
        <v>0</v>
      </c>
      <c r="DG51" s="112">
        <v>0</v>
      </c>
      <c r="DH51" s="112">
        <v>60426</v>
      </c>
      <c r="DI51" s="112">
        <v>0</v>
      </c>
      <c r="DJ51" s="112">
        <v>1</v>
      </c>
      <c r="DK51" s="112">
        <v>1331</v>
      </c>
      <c r="DL51" s="112">
        <v>0</v>
      </c>
      <c r="DM51" s="112">
        <v>0</v>
      </c>
      <c r="DN51" s="112">
        <v>5086</v>
      </c>
      <c r="DO51" s="112">
        <v>0</v>
      </c>
      <c r="DP51" s="112">
        <v>0</v>
      </c>
      <c r="DQ51" s="112">
        <v>0</v>
      </c>
      <c r="DR51" s="112">
        <v>57359</v>
      </c>
      <c r="DS51" s="112">
        <v>0</v>
      </c>
      <c r="DT51" s="112">
        <v>0</v>
      </c>
      <c r="DU51" s="112">
        <v>0</v>
      </c>
      <c r="DV51" s="112">
        <v>0</v>
      </c>
      <c r="DW51" s="112">
        <v>0</v>
      </c>
      <c r="DX51" s="112">
        <v>0</v>
      </c>
      <c r="DY51" s="112">
        <v>0</v>
      </c>
      <c r="DZ51" s="112">
        <v>4074</v>
      </c>
      <c r="EA51" s="112">
        <v>0</v>
      </c>
      <c r="EB51" s="112">
        <v>4766</v>
      </c>
      <c r="EC51" s="112">
        <v>0</v>
      </c>
      <c r="ED51" s="112">
        <v>0</v>
      </c>
      <c r="EE51" s="112">
        <v>28514</v>
      </c>
      <c r="EF51" s="112">
        <v>0</v>
      </c>
      <c r="EG51" s="112">
        <v>0</v>
      </c>
      <c r="EH51" s="112">
        <v>35424</v>
      </c>
      <c r="EI51" s="112">
        <v>0</v>
      </c>
      <c r="EJ51" s="112">
        <v>0</v>
      </c>
      <c r="EK51" s="112">
        <v>8088</v>
      </c>
      <c r="EL51" s="112">
        <v>0</v>
      </c>
      <c r="EM51" s="112">
        <v>0</v>
      </c>
      <c r="EN51" s="112">
        <v>0</v>
      </c>
      <c r="EO51" s="112">
        <v>0</v>
      </c>
      <c r="EP51" s="112">
        <v>0</v>
      </c>
      <c r="EQ51" s="112">
        <v>0</v>
      </c>
      <c r="ER51" s="112">
        <v>0</v>
      </c>
      <c r="ES51" s="112">
        <v>0</v>
      </c>
      <c r="ET51" s="112">
        <v>0</v>
      </c>
      <c r="EU51" s="112">
        <v>0</v>
      </c>
      <c r="EV51" s="112">
        <v>803</v>
      </c>
      <c r="EW51" s="112">
        <v>76</v>
      </c>
      <c r="EX51" s="112">
        <v>0</v>
      </c>
      <c r="EY51" s="112">
        <v>0</v>
      </c>
      <c r="EZ51" s="112">
        <v>0</v>
      </c>
      <c r="FA51" s="112">
        <v>0</v>
      </c>
      <c r="FB51" s="112">
        <v>0</v>
      </c>
      <c r="FC51" s="112">
        <v>0</v>
      </c>
      <c r="FD51" s="112">
        <v>0</v>
      </c>
      <c r="FE51" s="112">
        <v>0</v>
      </c>
      <c r="FF51" s="112">
        <v>2143</v>
      </c>
      <c r="FG51" s="112">
        <v>50396</v>
      </c>
      <c r="FH51" s="112">
        <v>0</v>
      </c>
      <c r="FI51" s="112">
        <v>0</v>
      </c>
      <c r="FJ51" s="112">
        <v>0</v>
      </c>
      <c r="FK51" s="112">
        <v>0</v>
      </c>
      <c r="FL51" s="112">
        <v>10096</v>
      </c>
      <c r="FM51" s="112">
        <v>0</v>
      </c>
      <c r="FN51" s="112">
        <v>821</v>
      </c>
      <c r="FO51" s="112">
        <v>69</v>
      </c>
      <c r="FP51" s="112">
        <v>0</v>
      </c>
      <c r="FQ51" s="112">
        <v>367</v>
      </c>
      <c r="FR51" s="112">
        <v>2428</v>
      </c>
      <c r="FS51" s="112">
        <v>0</v>
      </c>
      <c r="FT51" s="112">
        <v>42968</v>
      </c>
      <c r="FU51" s="112">
        <v>79651</v>
      </c>
      <c r="FV51" s="112">
        <v>0</v>
      </c>
      <c r="FW51" s="112">
        <v>0</v>
      </c>
      <c r="FX51" s="112">
        <v>0</v>
      </c>
      <c r="FY51" s="112">
        <v>0</v>
      </c>
      <c r="FZ51" s="112">
        <v>0</v>
      </c>
      <c r="GA51" s="187"/>
      <c r="GB51" s="127">
        <v>0</v>
      </c>
      <c r="GC51" s="127">
        <v>0</v>
      </c>
      <c r="GD51" s="127">
        <v>0</v>
      </c>
      <c r="GE51" s="127">
        <v>0</v>
      </c>
      <c r="GF51" s="127">
        <v>0</v>
      </c>
      <c r="GG51" s="127">
        <v>0</v>
      </c>
      <c r="GH51" s="127">
        <v>0</v>
      </c>
      <c r="GI51" s="127">
        <v>0</v>
      </c>
      <c r="GJ51" s="127">
        <v>0</v>
      </c>
      <c r="GK51" s="127">
        <v>0</v>
      </c>
      <c r="GL51" s="127">
        <v>0</v>
      </c>
      <c r="GM51" s="127">
        <v>0</v>
      </c>
      <c r="GN51" s="127">
        <v>0</v>
      </c>
      <c r="GO51" s="127">
        <v>0</v>
      </c>
      <c r="GP51" s="127">
        <v>0</v>
      </c>
      <c r="GQ51" s="127">
        <v>0</v>
      </c>
      <c r="GR51" s="127">
        <v>0</v>
      </c>
      <c r="GS51" s="127">
        <v>0</v>
      </c>
      <c r="GT51" s="127">
        <v>0</v>
      </c>
      <c r="GU51" s="127">
        <v>0</v>
      </c>
      <c r="GV51" s="127">
        <v>0</v>
      </c>
      <c r="GW51" s="127">
        <v>0</v>
      </c>
      <c r="GX51" s="127">
        <v>0</v>
      </c>
      <c r="GY51" s="127">
        <v>0</v>
      </c>
      <c r="GZ51" s="127">
        <v>0</v>
      </c>
      <c r="HA51" s="127">
        <v>0</v>
      </c>
      <c r="HB51" s="127">
        <v>0</v>
      </c>
      <c r="HC51" s="127">
        <v>0</v>
      </c>
      <c r="HD51" s="127">
        <v>0</v>
      </c>
      <c r="HE51" s="127">
        <v>0</v>
      </c>
      <c r="HF51" s="127">
        <v>0</v>
      </c>
      <c r="HG51" s="127">
        <v>0</v>
      </c>
      <c r="HH51" s="127">
        <v>0</v>
      </c>
      <c r="HI51" s="127">
        <v>0</v>
      </c>
      <c r="HJ51" s="127">
        <v>0</v>
      </c>
      <c r="HK51" s="127">
        <v>0</v>
      </c>
      <c r="HL51" s="127">
        <v>0</v>
      </c>
      <c r="HM51" s="127">
        <v>0</v>
      </c>
      <c r="HN51" s="127">
        <v>0</v>
      </c>
      <c r="HO51" s="127">
        <v>0</v>
      </c>
      <c r="HP51" s="127">
        <v>0</v>
      </c>
      <c r="HQ51" s="127">
        <v>0</v>
      </c>
      <c r="HR51" s="127">
        <v>0</v>
      </c>
      <c r="HS51" s="127">
        <v>0</v>
      </c>
      <c r="HT51" s="127">
        <v>0</v>
      </c>
      <c r="HU51" s="127">
        <v>0</v>
      </c>
      <c r="HV51" s="127">
        <v>0</v>
      </c>
      <c r="HW51" s="127">
        <v>0</v>
      </c>
      <c r="HX51" s="127">
        <v>0</v>
      </c>
      <c r="HY51" s="127">
        <v>0</v>
      </c>
      <c r="HZ51" s="127">
        <v>0</v>
      </c>
      <c r="IA51" s="127">
        <v>0</v>
      </c>
      <c r="IB51" s="127">
        <v>0</v>
      </c>
      <c r="IC51" s="127">
        <v>0</v>
      </c>
      <c r="ID51" s="127">
        <v>0</v>
      </c>
      <c r="IE51" s="127">
        <v>0</v>
      </c>
      <c r="IF51" s="127">
        <v>0</v>
      </c>
      <c r="IG51" s="127">
        <v>0</v>
      </c>
      <c r="IH51" s="127">
        <v>0</v>
      </c>
      <c r="II51" s="127">
        <v>0</v>
      </c>
      <c r="IJ51" s="127">
        <v>0</v>
      </c>
      <c r="IK51" s="127">
        <v>0</v>
      </c>
      <c r="IL51" s="127">
        <v>0</v>
      </c>
      <c r="IM51" s="127">
        <v>0</v>
      </c>
      <c r="IN51" s="127">
        <v>0</v>
      </c>
      <c r="IO51" s="127">
        <v>0</v>
      </c>
      <c r="IP51" s="127">
        <v>0</v>
      </c>
      <c r="IQ51" s="127">
        <v>0</v>
      </c>
      <c r="IR51" s="127">
        <v>0</v>
      </c>
      <c r="IS51" s="127">
        <v>0</v>
      </c>
      <c r="IT51" s="127">
        <v>0</v>
      </c>
      <c r="IU51" s="127">
        <v>0</v>
      </c>
      <c r="IV51" s="127">
        <v>0</v>
      </c>
      <c r="IW51" s="127">
        <v>0</v>
      </c>
      <c r="IX51" s="127">
        <v>0</v>
      </c>
      <c r="IY51" s="127">
        <v>0</v>
      </c>
      <c r="IZ51" s="127">
        <v>0</v>
      </c>
      <c r="JA51" s="127">
        <v>0</v>
      </c>
      <c r="JB51" s="127">
        <v>0</v>
      </c>
      <c r="JC51" s="127">
        <v>0</v>
      </c>
      <c r="JD51" s="127">
        <v>0</v>
      </c>
      <c r="JE51" s="127">
        <v>0</v>
      </c>
      <c r="JF51" s="127">
        <v>0</v>
      </c>
      <c r="JG51" s="127">
        <v>0</v>
      </c>
      <c r="JH51" s="127">
        <v>0</v>
      </c>
      <c r="JI51" s="127">
        <v>0</v>
      </c>
      <c r="JJ51" s="127">
        <v>0</v>
      </c>
      <c r="JK51" s="127">
        <v>0</v>
      </c>
      <c r="JL51" s="127">
        <v>0</v>
      </c>
      <c r="JM51" s="127">
        <v>0</v>
      </c>
      <c r="JN51" s="127">
        <v>0</v>
      </c>
      <c r="JO51" s="127">
        <v>0</v>
      </c>
      <c r="JP51" s="127">
        <v>0</v>
      </c>
      <c r="JQ51" s="127">
        <v>0</v>
      </c>
      <c r="JR51" s="127">
        <v>0</v>
      </c>
      <c r="JS51" s="127">
        <v>0</v>
      </c>
      <c r="JT51" s="127">
        <v>0</v>
      </c>
      <c r="JU51" s="127">
        <v>0</v>
      </c>
      <c r="JV51" s="127">
        <v>0</v>
      </c>
    </row>
    <row r="52" spans="2:282">
      <c r="B52" s="49" t="s">
        <v>98</v>
      </c>
      <c r="C52" s="4" t="s">
        <v>99</v>
      </c>
      <c r="D52" s="34" t="s">
        <v>210</v>
      </c>
      <c r="E52" s="114" t="s">
        <v>394</v>
      </c>
      <c r="F52" s="115" t="s">
        <v>371</v>
      </c>
      <c r="G52" s="68">
        <v>381216</v>
      </c>
      <c r="H52" s="125">
        <f>SUM(I52:JV52)</f>
        <v>381198</v>
      </c>
      <c r="I52" s="112">
        <v>168962</v>
      </c>
      <c r="J52" s="112">
        <v>5009</v>
      </c>
      <c r="K52" s="112">
        <v>0</v>
      </c>
      <c r="L52" s="112">
        <v>43839</v>
      </c>
      <c r="M52" s="112">
        <v>0</v>
      </c>
      <c r="N52" s="112">
        <v>0</v>
      </c>
      <c r="O52" s="112">
        <v>0</v>
      </c>
      <c r="P52" s="112">
        <v>5749</v>
      </c>
      <c r="Q52" s="112">
        <v>-8425</v>
      </c>
      <c r="R52" s="112">
        <v>0</v>
      </c>
      <c r="S52" s="112">
        <v>0</v>
      </c>
      <c r="T52" s="112">
        <v>66123</v>
      </c>
      <c r="U52" s="112">
        <v>0</v>
      </c>
      <c r="V52" s="112">
        <v>0</v>
      </c>
      <c r="W52" s="112">
        <v>0</v>
      </c>
      <c r="X52" s="112">
        <v>0</v>
      </c>
      <c r="Y52" s="112">
        <v>15272</v>
      </c>
      <c r="Z52" s="112">
        <v>-1351</v>
      </c>
      <c r="AA52" s="112">
        <v>0</v>
      </c>
      <c r="AB52" s="112">
        <v>0</v>
      </c>
      <c r="AC52" s="112">
        <v>0</v>
      </c>
      <c r="AD52" s="112">
        <v>0</v>
      </c>
      <c r="AE52" s="112">
        <v>0</v>
      </c>
      <c r="AF52" s="112">
        <v>0</v>
      </c>
      <c r="AG52" s="112">
        <v>0</v>
      </c>
      <c r="AH52" s="112">
        <v>0</v>
      </c>
      <c r="AI52" s="112">
        <v>0</v>
      </c>
      <c r="AJ52" s="112">
        <v>0</v>
      </c>
      <c r="AK52" s="112">
        <v>0</v>
      </c>
      <c r="AL52" s="112">
        <v>200</v>
      </c>
      <c r="AM52" s="112">
        <v>3977</v>
      </c>
      <c r="AN52" s="112">
        <v>6252</v>
      </c>
      <c r="AO52" s="112">
        <v>0</v>
      </c>
      <c r="AP52" s="112">
        <v>0</v>
      </c>
      <c r="AQ52" s="112">
        <v>0</v>
      </c>
      <c r="AR52" s="112">
        <v>0</v>
      </c>
      <c r="AS52" s="112">
        <v>0</v>
      </c>
      <c r="AT52" s="112">
        <v>0</v>
      </c>
      <c r="AU52" s="112">
        <v>34623</v>
      </c>
      <c r="AV52" s="112">
        <v>0</v>
      </c>
      <c r="AW52" s="112">
        <v>0</v>
      </c>
      <c r="AX52" s="112">
        <v>0</v>
      </c>
      <c r="AY52" s="112">
        <v>0</v>
      </c>
      <c r="AZ52" s="112">
        <v>0</v>
      </c>
      <c r="BA52" s="112">
        <v>0</v>
      </c>
      <c r="BB52" s="112">
        <v>0</v>
      </c>
      <c r="BC52" s="112">
        <v>952</v>
      </c>
      <c r="BD52" s="112">
        <v>0</v>
      </c>
      <c r="BE52" s="112">
        <v>0</v>
      </c>
      <c r="BF52" s="112">
        <v>-10066</v>
      </c>
      <c r="BG52" s="112">
        <v>0</v>
      </c>
      <c r="BH52" s="112">
        <v>0</v>
      </c>
      <c r="BI52" s="112">
        <v>3488</v>
      </c>
      <c r="BJ52" s="112">
        <v>0</v>
      </c>
      <c r="BK52" s="112">
        <v>0</v>
      </c>
      <c r="BL52" s="112">
        <v>0</v>
      </c>
      <c r="BM52" s="112">
        <v>0</v>
      </c>
      <c r="BN52" s="112">
        <v>-3419</v>
      </c>
      <c r="BO52" s="112">
        <v>0</v>
      </c>
      <c r="BP52" s="112">
        <v>-4973</v>
      </c>
      <c r="BQ52" s="112">
        <v>0</v>
      </c>
      <c r="BR52" s="112">
        <v>0</v>
      </c>
      <c r="BS52" s="112">
        <v>0</v>
      </c>
      <c r="BT52" s="112">
        <v>809</v>
      </c>
      <c r="BU52" s="112">
        <v>0</v>
      </c>
      <c r="BV52" s="112">
        <v>0</v>
      </c>
      <c r="BW52" s="112">
        <v>15021</v>
      </c>
      <c r="BX52" s="112">
        <v>0</v>
      </c>
      <c r="BY52" s="112">
        <v>0</v>
      </c>
      <c r="BZ52" s="112">
        <v>0</v>
      </c>
      <c r="CA52" s="112">
        <v>-15912</v>
      </c>
      <c r="CB52" s="112">
        <v>0</v>
      </c>
      <c r="CC52" s="112">
        <v>0</v>
      </c>
      <c r="CD52" s="112">
        <v>0</v>
      </c>
      <c r="CE52" s="112">
        <v>0</v>
      </c>
      <c r="CF52" s="112">
        <v>3477</v>
      </c>
      <c r="CG52" s="112">
        <v>0</v>
      </c>
      <c r="CH52" s="112">
        <v>0</v>
      </c>
      <c r="CI52" s="112">
        <v>0</v>
      </c>
      <c r="CJ52" s="112">
        <v>1216</v>
      </c>
      <c r="CK52" s="112">
        <v>0</v>
      </c>
      <c r="CL52" s="112">
        <v>0</v>
      </c>
      <c r="CM52" s="112">
        <v>25434</v>
      </c>
      <c r="CN52" s="112">
        <v>0</v>
      </c>
      <c r="CO52" s="112">
        <v>0</v>
      </c>
      <c r="CP52" s="112">
        <v>555</v>
      </c>
      <c r="CQ52" s="112">
        <v>0</v>
      </c>
      <c r="CR52" s="112">
        <v>0</v>
      </c>
      <c r="CS52" s="112">
        <v>0</v>
      </c>
      <c r="CT52" s="112">
        <v>0</v>
      </c>
      <c r="CU52" s="112">
        <v>0</v>
      </c>
      <c r="CV52" s="112">
        <v>3127</v>
      </c>
      <c r="CW52" s="112">
        <v>0</v>
      </c>
      <c r="CX52" s="112">
        <v>0</v>
      </c>
      <c r="CY52" s="112">
        <v>0</v>
      </c>
      <c r="CZ52" s="112">
        <v>0</v>
      </c>
      <c r="DA52" s="112">
        <v>0</v>
      </c>
      <c r="DB52" s="112">
        <v>0</v>
      </c>
      <c r="DC52" s="112">
        <v>0</v>
      </c>
      <c r="DD52" s="112">
        <v>8638</v>
      </c>
      <c r="DE52" s="112">
        <v>0</v>
      </c>
      <c r="DF52" s="112">
        <v>0</v>
      </c>
      <c r="DG52" s="112">
        <v>0</v>
      </c>
      <c r="DH52" s="112">
        <v>0</v>
      </c>
      <c r="DI52" s="112">
        <v>0</v>
      </c>
      <c r="DJ52" s="112">
        <v>0</v>
      </c>
      <c r="DK52" s="112">
        <v>0</v>
      </c>
      <c r="DL52" s="112">
        <v>0</v>
      </c>
      <c r="DM52" s="112">
        <v>0</v>
      </c>
      <c r="DN52" s="112">
        <v>0</v>
      </c>
      <c r="DO52" s="112">
        <v>0</v>
      </c>
      <c r="DP52" s="112">
        <v>0</v>
      </c>
      <c r="DQ52" s="112">
        <v>0</v>
      </c>
      <c r="DR52" s="112">
        <v>1197</v>
      </c>
      <c r="DS52" s="112">
        <v>0</v>
      </c>
      <c r="DT52" s="112">
        <v>0</v>
      </c>
      <c r="DU52" s="112">
        <v>0</v>
      </c>
      <c r="DV52" s="112">
        <v>0</v>
      </c>
      <c r="DW52" s="112">
        <v>0</v>
      </c>
      <c r="DX52" s="112">
        <v>0</v>
      </c>
      <c r="DY52" s="112">
        <v>0</v>
      </c>
      <c r="DZ52" s="112">
        <v>110</v>
      </c>
      <c r="EA52" s="112">
        <v>0</v>
      </c>
      <c r="EB52" s="112">
        <v>-12794</v>
      </c>
      <c r="EC52" s="112">
        <v>0</v>
      </c>
      <c r="ED52" s="112">
        <v>0</v>
      </c>
      <c r="EE52" s="112">
        <v>2480</v>
      </c>
      <c r="EF52" s="112">
        <v>0</v>
      </c>
      <c r="EG52" s="112">
        <v>0</v>
      </c>
      <c r="EH52" s="112">
        <v>0</v>
      </c>
      <c r="EI52" s="112">
        <v>0</v>
      </c>
      <c r="EJ52" s="112">
        <v>0</v>
      </c>
      <c r="EK52" s="112">
        <v>0</v>
      </c>
      <c r="EL52" s="112">
        <v>0</v>
      </c>
      <c r="EM52" s="112">
        <v>0</v>
      </c>
      <c r="EN52" s="112">
        <v>0</v>
      </c>
      <c r="EO52" s="112">
        <v>0</v>
      </c>
      <c r="EP52" s="112">
        <v>0</v>
      </c>
      <c r="EQ52" s="112">
        <v>0</v>
      </c>
      <c r="ER52" s="112">
        <v>0</v>
      </c>
      <c r="ES52" s="112">
        <v>0</v>
      </c>
      <c r="ET52" s="112">
        <v>0</v>
      </c>
      <c r="EU52" s="112">
        <v>0</v>
      </c>
      <c r="EV52" s="112">
        <v>0</v>
      </c>
      <c r="EW52" s="112">
        <v>0</v>
      </c>
      <c r="EX52" s="112">
        <v>-814</v>
      </c>
      <c r="EY52" s="112">
        <v>0</v>
      </c>
      <c r="EZ52" s="112">
        <v>0</v>
      </c>
      <c r="FA52" s="112">
        <v>0</v>
      </c>
      <c r="FB52" s="112">
        <v>0</v>
      </c>
      <c r="FC52" s="112">
        <v>0</v>
      </c>
      <c r="FD52" s="112">
        <v>0</v>
      </c>
      <c r="FE52" s="112">
        <v>0</v>
      </c>
      <c r="FF52" s="112">
        <v>-231</v>
      </c>
      <c r="FG52" s="112">
        <v>-1535</v>
      </c>
      <c r="FH52" s="112">
        <v>0</v>
      </c>
      <c r="FI52" s="112">
        <v>0</v>
      </c>
      <c r="FJ52" s="112">
        <v>9487</v>
      </c>
      <c r="FK52" s="112">
        <v>0</v>
      </c>
      <c r="FL52" s="112">
        <v>7440</v>
      </c>
      <c r="FM52" s="112">
        <v>0</v>
      </c>
      <c r="FN52" s="112">
        <v>-1451</v>
      </c>
      <c r="FO52" s="112">
        <v>0</v>
      </c>
      <c r="FP52" s="112">
        <v>0</v>
      </c>
      <c r="FQ52" s="112">
        <v>-1003</v>
      </c>
      <c r="FR52" s="112">
        <v>135</v>
      </c>
      <c r="FS52" s="112">
        <v>0</v>
      </c>
      <c r="FT52" s="112">
        <v>705</v>
      </c>
      <c r="FU52" s="112">
        <v>2983</v>
      </c>
      <c r="FV52" s="112">
        <v>0</v>
      </c>
      <c r="FW52" s="112">
        <v>0</v>
      </c>
      <c r="FX52" s="112">
        <v>5912</v>
      </c>
      <c r="FY52" s="112">
        <v>0</v>
      </c>
      <c r="FZ52" s="112">
        <v>0</v>
      </c>
      <c r="GA52" s="187"/>
      <c r="GB52" s="127">
        <v>0</v>
      </c>
      <c r="GC52" s="127">
        <v>0</v>
      </c>
      <c r="GD52" s="127">
        <v>0</v>
      </c>
      <c r="GE52" s="127">
        <v>0</v>
      </c>
      <c r="GF52" s="127">
        <v>0</v>
      </c>
      <c r="GG52" s="127">
        <v>0</v>
      </c>
      <c r="GH52" s="127">
        <v>0</v>
      </c>
      <c r="GI52" s="127">
        <v>0</v>
      </c>
      <c r="GJ52" s="127">
        <v>0</v>
      </c>
      <c r="GK52" s="127">
        <v>0</v>
      </c>
      <c r="GL52" s="127">
        <v>0</v>
      </c>
      <c r="GM52" s="127">
        <v>0</v>
      </c>
      <c r="GN52" s="127">
        <v>0</v>
      </c>
      <c r="GO52" s="127">
        <v>0</v>
      </c>
      <c r="GP52" s="127">
        <v>0</v>
      </c>
      <c r="GQ52" s="127">
        <v>0</v>
      </c>
      <c r="GR52" s="127">
        <v>0</v>
      </c>
      <c r="GS52" s="127">
        <v>0</v>
      </c>
      <c r="GT52" s="127">
        <v>0</v>
      </c>
      <c r="GU52" s="127">
        <v>0</v>
      </c>
      <c r="GV52" s="127">
        <v>0</v>
      </c>
      <c r="GW52" s="127">
        <v>0</v>
      </c>
      <c r="GX52" s="127">
        <v>0</v>
      </c>
      <c r="GY52" s="127">
        <v>0</v>
      </c>
      <c r="GZ52" s="127">
        <v>0</v>
      </c>
      <c r="HA52" s="127">
        <v>0</v>
      </c>
      <c r="HB52" s="127">
        <v>0</v>
      </c>
      <c r="HC52" s="127">
        <v>0</v>
      </c>
      <c r="HD52" s="127">
        <v>0</v>
      </c>
      <c r="HE52" s="127">
        <v>0</v>
      </c>
      <c r="HF52" s="127">
        <v>0</v>
      </c>
      <c r="HG52" s="127">
        <v>0</v>
      </c>
      <c r="HH52" s="127">
        <v>0</v>
      </c>
      <c r="HI52" s="127">
        <v>0</v>
      </c>
      <c r="HJ52" s="127">
        <v>0</v>
      </c>
      <c r="HK52" s="127">
        <v>0</v>
      </c>
      <c r="HL52" s="127">
        <v>0</v>
      </c>
      <c r="HM52" s="127">
        <v>0</v>
      </c>
      <c r="HN52" s="127">
        <v>0</v>
      </c>
      <c r="HO52" s="127">
        <v>0</v>
      </c>
      <c r="HP52" s="127">
        <v>0</v>
      </c>
      <c r="HQ52" s="127">
        <v>0</v>
      </c>
      <c r="HR52" s="127">
        <v>0</v>
      </c>
      <c r="HS52" s="127">
        <v>0</v>
      </c>
      <c r="HT52" s="127">
        <v>0</v>
      </c>
      <c r="HU52" s="127">
        <v>0</v>
      </c>
      <c r="HV52" s="127">
        <v>0</v>
      </c>
      <c r="HW52" s="127">
        <v>0</v>
      </c>
      <c r="HX52" s="127">
        <v>0</v>
      </c>
      <c r="HY52" s="127">
        <v>0</v>
      </c>
      <c r="HZ52" s="127">
        <v>0</v>
      </c>
      <c r="IA52" s="127">
        <v>0</v>
      </c>
      <c r="IB52" s="127">
        <v>0</v>
      </c>
      <c r="IC52" s="127">
        <v>0</v>
      </c>
      <c r="ID52" s="127">
        <v>0</v>
      </c>
      <c r="IE52" s="127">
        <v>0</v>
      </c>
      <c r="IF52" s="127">
        <v>0</v>
      </c>
      <c r="IG52" s="127">
        <v>0</v>
      </c>
      <c r="IH52" s="127">
        <v>0</v>
      </c>
      <c r="II52" s="127">
        <v>0</v>
      </c>
      <c r="IJ52" s="127">
        <v>0</v>
      </c>
      <c r="IK52" s="127">
        <v>0</v>
      </c>
      <c r="IL52" s="127">
        <v>0</v>
      </c>
      <c r="IM52" s="127">
        <v>0</v>
      </c>
      <c r="IN52" s="127">
        <v>0</v>
      </c>
      <c r="IO52" s="127">
        <v>0</v>
      </c>
      <c r="IP52" s="127">
        <v>0</v>
      </c>
      <c r="IQ52" s="127">
        <v>0</v>
      </c>
      <c r="IR52" s="127">
        <v>0</v>
      </c>
      <c r="IS52" s="127">
        <v>0</v>
      </c>
      <c r="IT52" s="127">
        <v>0</v>
      </c>
      <c r="IU52" s="127">
        <v>0</v>
      </c>
      <c r="IV52" s="127">
        <v>0</v>
      </c>
      <c r="IW52" s="127">
        <v>0</v>
      </c>
      <c r="IX52" s="127">
        <v>0</v>
      </c>
      <c r="IY52" s="127">
        <v>0</v>
      </c>
      <c r="IZ52" s="127">
        <v>0</v>
      </c>
      <c r="JA52" s="127">
        <v>0</v>
      </c>
      <c r="JB52" s="127">
        <v>0</v>
      </c>
      <c r="JC52" s="127">
        <v>0</v>
      </c>
      <c r="JD52" s="127">
        <v>0</v>
      </c>
      <c r="JE52" s="127">
        <v>0</v>
      </c>
      <c r="JF52" s="127">
        <v>0</v>
      </c>
      <c r="JG52" s="127">
        <v>0</v>
      </c>
      <c r="JH52" s="127">
        <v>0</v>
      </c>
      <c r="JI52" s="127">
        <v>0</v>
      </c>
      <c r="JJ52" s="127">
        <v>0</v>
      </c>
      <c r="JK52" s="127">
        <v>0</v>
      </c>
      <c r="JL52" s="127">
        <v>0</v>
      </c>
      <c r="JM52" s="127">
        <v>0</v>
      </c>
      <c r="JN52" s="127">
        <v>0</v>
      </c>
      <c r="JO52" s="127">
        <v>0</v>
      </c>
      <c r="JP52" s="127">
        <v>0</v>
      </c>
      <c r="JQ52" s="127">
        <v>0</v>
      </c>
      <c r="JR52" s="127">
        <v>0</v>
      </c>
      <c r="JS52" s="127">
        <v>0</v>
      </c>
      <c r="JT52" s="127">
        <v>0</v>
      </c>
      <c r="JU52" s="127">
        <v>0</v>
      </c>
      <c r="JV52" s="127">
        <v>0</v>
      </c>
    </row>
    <row r="53" spans="2:282">
      <c r="B53" s="49" t="s">
        <v>98</v>
      </c>
      <c r="C53" s="4" t="s">
        <v>99</v>
      </c>
      <c r="D53" s="34" t="s">
        <v>210</v>
      </c>
      <c r="E53" s="114" t="s">
        <v>395</v>
      </c>
      <c r="F53" s="115" t="s">
        <v>371</v>
      </c>
      <c r="G53" s="124">
        <v>-3989.929999999993</v>
      </c>
      <c r="H53" s="125">
        <f>SUM(I53:JV53)</f>
        <v>-4142.929999999993</v>
      </c>
      <c r="I53" s="126">
        <v>0</v>
      </c>
      <c r="J53" s="126">
        <v>91226</v>
      </c>
      <c r="K53" s="126">
        <v>0</v>
      </c>
      <c r="L53" s="126">
        <v>-100168</v>
      </c>
      <c r="M53" s="126">
        <v>0</v>
      </c>
      <c r="N53" s="126">
        <v>0</v>
      </c>
      <c r="O53" s="126">
        <v>0</v>
      </c>
      <c r="P53" s="126">
        <v>-185241</v>
      </c>
      <c r="Q53" s="126">
        <v>40323</v>
      </c>
      <c r="R53" s="126">
        <v>0</v>
      </c>
      <c r="S53" s="126">
        <v>0</v>
      </c>
      <c r="T53" s="126">
        <v>25997</v>
      </c>
      <c r="U53" s="126">
        <v>0</v>
      </c>
      <c r="V53" s="126">
        <v>0</v>
      </c>
      <c r="W53" s="126">
        <v>0</v>
      </c>
      <c r="X53" s="126">
        <v>0</v>
      </c>
      <c r="Y53" s="126">
        <v>14073</v>
      </c>
      <c r="Z53" s="126">
        <v>111597</v>
      </c>
      <c r="AA53" s="126">
        <v>0</v>
      </c>
      <c r="AB53" s="126">
        <v>0</v>
      </c>
      <c r="AC53" s="126">
        <v>0</v>
      </c>
      <c r="AD53" s="126">
        <v>0</v>
      </c>
      <c r="AE53" s="126">
        <v>0</v>
      </c>
      <c r="AF53" s="126">
        <v>11</v>
      </c>
      <c r="AG53" s="126">
        <v>0</v>
      </c>
      <c r="AH53" s="126">
        <v>0</v>
      </c>
      <c r="AI53" s="126">
        <v>0</v>
      </c>
      <c r="AJ53" s="126">
        <v>0</v>
      </c>
      <c r="AK53" s="126">
        <v>0</v>
      </c>
      <c r="AL53" s="126">
        <v>-1284</v>
      </c>
      <c r="AM53" s="126">
        <v>-2272</v>
      </c>
      <c r="AN53" s="126">
        <v>0</v>
      </c>
      <c r="AO53" s="126">
        <v>0</v>
      </c>
      <c r="AP53" s="126">
        <v>0</v>
      </c>
      <c r="AQ53" s="126">
        <v>0</v>
      </c>
      <c r="AR53" s="126">
        <v>0</v>
      </c>
      <c r="AS53" s="126">
        <v>0</v>
      </c>
      <c r="AT53" s="126">
        <v>0</v>
      </c>
      <c r="AU53" s="126">
        <v>24480</v>
      </c>
      <c r="AV53" s="126">
        <v>0</v>
      </c>
      <c r="AW53" s="126">
        <v>0</v>
      </c>
      <c r="AX53" s="126">
        <v>0</v>
      </c>
      <c r="AY53" s="126">
        <v>0</v>
      </c>
      <c r="AZ53" s="126">
        <v>0</v>
      </c>
      <c r="BA53" s="126">
        <v>0</v>
      </c>
      <c r="BB53" s="126">
        <v>0</v>
      </c>
      <c r="BC53" s="126">
        <v>4931</v>
      </c>
      <c r="BD53" s="126">
        <v>0</v>
      </c>
      <c r="BE53" s="126">
        <v>0</v>
      </c>
      <c r="BF53" s="126">
        <v>0</v>
      </c>
      <c r="BG53" s="126">
        <v>0</v>
      </c>
      <c r="BH53" s="126">
        <v>0</v>
      </c>
      <c r="BI53" s="126">
        <v>5926</v>
      </c>
      <c r="BJ53" s="126">
        <v>0</v>
      </c>
      <c r="BK53" s="126">
        <v>0</v>
      </c>
      <c r="BL53" s="126">
        <v>0</v>
      </c>
      <c r="BM53" s="126">
        <v>0</v>
      </c>
      <c r="BN53" s="126">
        <v>65</v>
      </c>
      <c r="BO53" s="126">
        <v>0</v>
      </c>
      <c r="BP53" s="126">
        <v>-71</v>
      </c>
      <c r="BQ53" s="126">
        <v>0</v>
      </c>
      <c r="BR53" s="126">
        <v>0</v>
      </c>
      <c r="BS53" s="126">
        <v>0</v>
      </c>
      <c r="BT53" s="126">
        <v>0</v>
      </c>
      <c r="BU53" s="126">
        <v>0</v>
      </c>
      <c r="BV53" s="126">
        <v>-17</v>
      </c>
      <c r="BW53" s="126">
        <v>5649</v>
      </c>
      <c r="BX53" s="126">
        <v>0</v>
      </c>
      <c r="BY53" s="126">
        <v>0</v>
      </c>
      <c r="BZ53" s="126">
        <v>0</v>
      </c>
      <c r="CA53" s="126">
        <v>-71</v>
      </c>
      <c r="CB53" s="126">
        <v>0</v>
      </c>
      <c r="CC53" s="126">
        <v>0</v>
      </c>
      <c r="CD53" s="126">
        <v>0</v>
      </c>
      <c r="CE53" s="126">
        <v>0</v>
      </c>
      <c r="CF53" s="126">
        <v>16390</v>
      </c>
      <c r="CG53" s="126">
        <v>0</v>
      </c>
      <c r="CH53" s="126">
        <v>0</v>
      </c>
      <c r="CI53" s="126">
        <v>0</v>
      </c>
      <c r="CJ53" s="126">
        <v>1657</v>
      </c>
      <c r="CK53" s="126">
        <v>0</v>
      </c>
      <c r="CL53" s="126">
        <v>0</v>
      </c>
      <c r="CM53" s="126">
        <v>0</v>
      </c>
      <c r="CN53" s="126">
        <v>0</v>
      </c>
      <c r="CO53" s="126">
        <v>234</v>
      </c>
      <c r="CP53" s="126">
        <v>0</v>
      </c>
      <c r="CQ53" s="126">
        <v>0</v>
      </c>
      <c r="CR53" s="126">
        <v>85</v>
      </c>
      <c r="CS53" s="126">
        <v>0</v>
      </c>
      <c r="CT53" s="126">
        <v>0</v>
      </c>
      <c r="CU53" s="126">
        <v>0</v>
      </c>
      <c r="CV53" s="126">
        <v>1922</v>
      </c>
      <c r="CW53" s="126">
        <v>0</v>
      </c>
      <c r="CX53" s="126">
        <v>0</v>
      </c>
      <c r="CY53" s="126">
        <v>0</v>
      </c>
      <c r="CZ53" s="126">
        <v>0</v>
      </c>
      <c r="DA53" s="126">
        <v>0</v>
      </c>
      <c r="DB53" s="126">
        <v>0</v>
      </c>
      <c r="DC53" s="126">
        <v>0</v>
      </c>
      <c r="DD53" s="126">
        <v>-8</v>
      </c>
      <c r="DE53" s="126">
        <v>0</v>
      </c>
      <c r="DF53" s="126">
        <v>0</v>
      </c>
      <c r="DG53" s="126">
        <v>0</v>
      </c>
      <c r="DH53" s="126">
        <v>0</v>
      </c>
      <c r="DI53" s="126">
        <v>0</v>
      </c>
      <c r="DJ53" s="126">
        <v>7.0000000000000007E-2</v>
      </c>
      <c r="DK53" s="126">
        <v>0</v>
      </c>
      <c r="DL53" s="126">
        <v>0</v>
      </c>
      <c r="DM53" s="126">
        <v>0</v>
      </c>
      <c r="DN53" s="126">
        <v>24</v>
      </c>
      <c r="DO53" s="126">
        <v>0</v>
      </c>
      <c r="DP53" s="126">
        <v>0</v>
      </c>
      <c r="DQ53" s="126">
        <v>0</v>
      </c>
      <c r="DR53" s="126">
        <v>1977</v>
      </c>
      <c r="DS53" s="126">
        <v>0</v>
      </c>
      <c r="DT53" s="126">
        <v>0</v>
      </c>
      <c r="DU53" s="126">
        <v>0</v>
      </c>
      <c r="DV53" s="126">
        <v>0</v>
      </c>
      <c r="DW53" s="126">
        <v>0</v>
      </c>
      <c r="DX53" s="126">
        <v>0</v>
      </c>
      <c r="DY53" s="126">
        <v>0</v>
      </c>
      <c r="DZ53" s="126">
        <v>1057</v>
      </c>
      <c r="EA53" s="126">
        <v>0</v>
      </c>
      <c r="EB53" s="126">
        <v>0</v>
      </c>
      <c r="EC53" s="126">
        <v>0</v>
      </c>
      <c r="ED53" s="126">
        <v>0</v>
      </c>
      <c r="EE53" s="126">
        <v>2972</v>
      </c>
      <c r="EF53" s="126">
        <v>0</v>
      </c>
      <c r="EG53" s="126">
        <v>0</v>
      </c>
      <c r="EH53" s="126">
        <v>2808</v>
      </c>
      <c r="EI53" s="126">
        <v>0</v>
      </c>
      <c r="EJ53" s="126">
        <v>0</v>
      </c>
      <c r="EK53" s="126">
        <v>501</v>
      </c>
      <c r="EL53" s="126">
        <v>0</v>
      </c>
      <c r="EM53" s="126">
        <v>0</v>
      </c>
      <c r="EN53" s="126">
        <v>0</v>
      </c>
      <c r="EO53" s="126">
        <v>0</v>
      </c>
      <c r="EP53" s="126">
        <v>0</v>
      </c>
      <c r="EQ53" s="126">
        <v>0</v>
      </c>
      <c r="ER53" s="126">
        <v>0</v>
      </c>
      <c r="ES53" s="126">
        <v>0</v>
      </c>
      <c r="ET53" s="126">
        <v>0</v>
      </c>
      <c r="EU53" s="126">
        <v>0</v>
      </c>
      <c r="EV53" s="126">
        <v>-268</v>
      </c>
      <c r="EW53" s="126">
        <v>0</v>
      </c>
      <c r="EX53" s="126">
        <v>0</v>
      </c>
      <c r="EY53" s="126">
        <v>0</v>
      </c>
      <c r="EZ53" s="126">
        <v>0</v>
      </c>
      <c r="FA53" s="126">
        <v>0</v>
      </c>
      <c r="FB53" s="126">
        <v>0</v>
      </c>
      <c r="FC53" s="126">
        <v>0</v>
      </c>
      <c r="FD53" s="126">
        <v>0</v>
      </c>
      <c r="FE53" s="126">
        <v>0</v>
      </c>
      <c r="FF53" s="126">
        <v>54</v>
      </c>
      <c r="FG53" s="126">
        <v>4826</v>
      </c>
      <c r="FH53" s="126">
        <v>0</v>
      </c>
      <c r="FI53" s="126">
        <v>0</v>
      </c>
      <c r="FJ53" s="126">
        <v>21757</v>
      </c>
      <c r="FK53" s="126">
        <v>0</v>
      </c>
      <c r="FL53" s="126">
        <v>-118689</v>
      </c>
      <c r="FM53" s="126">
        <v>0</v>
      </c>
      <c r="FN53" s="126">
        <v>-58</v>
      </c>
      <c r="FO53" s="126">
        <v>-69</v>
      </c>
      <c r="FP53" s="126">
        <v>0</v>
      </c>
      <c r="FQ53" s="126">
        <v>-3</v>
      </c>
      <c r="FR53" s="126">
        <v>-40</v>
      </c>
      <c r="FS53" s="126">
        <v>0</v>
      </c>
      <c r="FT53" s="126">
        <v>-218</v>
      </c>
      <c r="FU53" s="126">
        <v>4952</v>
      </c>
      <c r="FV53" s="126">
        <v>0</v>
      </c>
      <c r="FW53" s="126">
        <v>0</v>
      </c>
      <c r="FX53" s="126">
        <v>18840</v>
      </c>
      <c r="FY53" s="126">
        <v>0</v>
      </c>
      <c r="FZ53" s="126">
        <v>0</v>
      </c>
      <c r="GA53" s="187"/>
      <c r="GB53" s="127">
        <v>0</v>
      </c>
      <c r="GC53" s="127">
        <v>0</v>
      </c>
      <c r="GD53" s="127">
        <v>0</v>
      </c>
      <c r="GE53" s="127">
        <v>0</v>
      </c>
      <c r="GF53" s="127">
        <v>0</v>
      </c>
      <c r="GG53" s="127">
        <v>0</v>
      </c>
      <c r="GH53" s="127">
        <v>0</v>
      </c>
      <c r="GI53" s="127">
        <v>0</v>
      </c>
      <c r="GJ53" s="127">
        <v>0</v>
      </c>
      <c r="GK53" s="127">
        <v>0</v>
      </c>
      <c r="GL53" s="127">
        <v>0</v>
      </c>
      <c r="GM53" s="127">
        <v>0</v>
      </c>
      <c r="GN53" s="127">
        <v>0</v>
      </c>
      <c r="GO53" s="127">
        <v>0</v>
      </c>
      <c r="GP53" s="127">
        <v>0</v>
      </c>
      <c r="GQ53" s="127">
        <v>0</v>
      </c>
      <c r="GR53" s="127">
        <v>0</v>
      </c>
      <c r="GS53" s="127">
        <v>0</v>
      </c>
      <c r="GT53" s="127">
        <v>0</v>
      </c>
      <c r="GU53" s="127">
        <v>0</v>
      </c>
      <c r="GV53" s="127">
        <v>0</v>
      </c>
      <c r="GW53" s="127">
        <v>0</v>
      </c>
      <c r="GX53" s="127">
        <v>0</v>
      </c>
      <c r="GY53" s="127">
        <v>0</v>
      </c>
      <c r="GZ53" s="127">
        <v>0</v>
      </c>
      <c r="HA53" s="127">
        <v>0</v>
      </c>
      <c r="HB53" s="127">
        <v>0</v>
      </c>
      <c r="HC53" s="127">
        <v>0</v>
      </c>
      <c r="HD53" s="127">
        <v>0</v>
      </c>
      <c r="HE53" s="127">
        <v>0</v>
      </c>
      <c r="HF53" s="127">
        <v>0</v>
      </c>
      <c r="HG53" s="127">
        <v>0</v>
      </c>
      <c r="HH53" s="127">
        <v>0</v>
      </c>
      <c r="HI53" s="127">
        <v>0</v>
      </c>
      <c r="HJ53" s="127">
        <v>0</v>
      </c>
      <c r="HK53" s="127">
        <v>0</v>
      </c>
      <c r="HL53" s="127">
        <v>0</v>
      </c>
      <c r="HM53" s="127">
        <v>0</v>
      </c>
      <c r="HN53" s="127">
        <v>0</v>
      </c>
      <c r="HO53" s="127">
        <v>0</v>
      </c>
      <c r="HP53" s="127">
        <v>0</v>
      </c>
      <c r="HQ53" s="127">
        <v>0</v>
      </c>
      <c r="HR53" s="127">
        <v>0</v>
      </c>
      <c r="HS53" s="127">
        <v>0</v>
      </c>
      <c r="HT53" s="127">
        <v>0</v>
      </c>
      <c r="HU53" s="127">
        <v>0</v>
      </c>
      <c r="HV53" s="127">
        <v>0</v>
      </c>
      <c r="HW53" s="127">
        <v>0</v>
      </c>
      <c r="HX53" s="127">
        <v>0</v>
      </c>
      <c r="HY53" s="127">
        <v>0</v>
      </c>
      <c r="HZ53" s="127">
        <v>0</v>
      </c>
      <c r="IA53" s="127">
        <v>0</v>
      </c>
      <c r="IB53" s="127">
        <v>0</v>
      </c>
      <c r="IC53" s="127">
        <v>0</v>
      </c>
      <c r="ID53" s="127">
        <v>0</v>
      </c>
      <c r="IE53" s="127">
        <v>0</v>
      </c>
      <c r="IF53" s="127">
        <v>0</v>
      </c>
      <c r="IG53" s="127">
        <v>0</v>
      </c>
      <c r="IH53" s="127">
        <v>0</v>
      </c>
      <c r="II53" s="127">
        <v>0</v>
      </c>
      <c r="IJ53" s="127">
        <v>0</v>
      </c>
      <c r="IK53" s="127">
        <v>0</v>
      </c>
      <c r="IL53" s="127">
        <v>0</v>
      </c>
      <c r="IM53" s="127">
        <v>0</v>
      </c>
      <c r="IN53" s="127">
        <v>0</v>
      </c>
      <c r="IO53" s="127">
        <v>0</v>
      </c>
      <c r="IP53" s="127">
        <v>0</v>
      </c>
      <c r="IQ53" s="127">
        <v>0</v>
      </c>
      <c r="IR53" s="127">
        <v>0</v>
      </c>
      <c r="IS53" s="127">
        <v>0</v>
      </c>
      <c r="IT53" s="127">
        <v>0</v>
      </c>
      <c r="IU53" s="127">
        <v>0</v>
      </c>
      <c r="IV53" s="127">
        <v>0</v>
      </c>
      <c r="IW53" s="127">
        <v>0</v>
      </c>
      <c r="IX53" s="127">
        <v>0</v>
      </c>
      <c r="IY53" s="127">
        <v>0</v>
      </c>
      <c r="IZ53" s="127">
        <v>0</v>
      </c>
      <c r="JA53" s="127">
        <v>0</v>
      </c>
      <c r="JB53" s="127">
        <v>0</v>
      </c>
      <c r="JC53" s="127">
        <v>0</v>
      </c>
      <c r="JD53" s="127">
        <v>0</v>
      </c>
      <c r="JE53" s="127">
        <v>0</v>
      </c>
      <c r="JF53" s="127">
        <v>0</v>
      </c>
      <c r="JG53" s="127">
        <v>0</v>
      </c>
      <c r="JH53" s="127">
        <v>0</v>
      </c>
      <c r="JI53" s="127">
        <v>0</v>
      </c>
      <c r="JJ53" s="127">
        <v>0</v>
      </c>
      <c r="JK53" s="127">
        <v>0</v>
      </c>
      <c r="JL53" s="127">
        <v>0</v>
      </c>
      <c r="JM53" s="127">
        <v>0</v>
      </c>
      <c r="JN53" s="127">
        <v>0</v>
      </c>
      <c r="JO53" s="127">
        <v>0</v>
      </c>
      <c r="JP53" s="127">
        <v>0</v>
      </c>
      <c r="JQ53" s="127">
        <v>0</v>
      </c>
      <c r="JR53" s="127">
        <v>0</v>
      </c>
      <c r="JS53" s="127">
        <v>0</v>
      </c>
      <c r="JT53" s="127">
        <v>0</v>
      </c>
      <c r="JU53" s="127">
        <v>0</v>
      </c>
      <c r="JV53" s="127">
        <v>0</v>
      </c>
    </row>
    <row r="54" spans="2:282">
      <c r="B54" s="49" t="s">
        <v>98</v>
      </c>
      <c r="C54" s="4" t="s">
        <v>370</v>
      </c>
      <c r="D54" s="34" t="s">
        <v>210</v>
      </c>
      <c r="E54" s="114" t="s">
        <v>677</v>
      </c>
      <c r="F54" s="115" t="s">
        <v>371</v>
      </c>
      <c r="G54" s="124">
        <v>-1224647</v>
      </c>
      <c r="H54" s="125">
        <f>SUM(I54:JV54)</f>
        <v>-1224647</v>
      </c>
      <c r="I54" s="126">
        <v>-158108</v>
      </c>
      <c r="J54" s="126">
        <v>-1703</v>
      </c>
      <c r="K54" s="126">
        <v>0</v>
      </c>
      <c r="L54" s="126">
        <v>-7766</v>
      </c>
      <c r="M54" s="126">
        <v>0</v>
      </c>
      <c r="N54" s="126">
        <v>0</v>
      </c>
      <c r="O54" s="126">
        <v>-10</v>
      </c>
      <c r="P54" s="126">
        <v>-18023</v>
      </c>
      <c r="Q54" s="126">
        <v>-25821</v>
      </c>
      <c r="R54" s="126">
        <v>0</v>
      </c>
      <c r="S54" s="126">
        <v>0</v>
      </c>
      <c r="T54" s="126">
        <v>-3873</v>
      </c>
      <c r="U54" s="126">
        <v>0</v>
      </c>
      <c r="V54" s="126">
        <v>0</v>
      </c>
      <c r="W54" s="126">
        <v>0</v>
      </c>
      <c r="X54" s="126">
        <v>0</v>
      </c>
      <c r="Y54" s="126">
        <v>-760771</v>
      </c>
      <c r="Z54" s="126">
        <v>-756</v>
      </c>
      <c r="AA54" s="126">
        <v>0</v>
      </c>
      <c r="AB54" s="126">
        <v>0</v>
      </c>
      <c r="AC54" s="126">
        <v>0</v>
      </c>
      <c r="AD54" s="126">
        <v>0</v>
      </c>
      <c r="AE54" s="126">
        <v>0</v>
      </c>
      <c r="AF54" s="126">
        <v>0</v>
      </c>
      <c r="AG54" s="126">
        <v>0</v>
      </c>
      <c r="AH54" s="126">
        <v>0</v>
      </c>
      <c r="AI54" s="126">
        <v>0</v>
      </c>
      <c r="AJ54" s="126">
        <v>0</v>
      </c>
      <c r="AK54" s="126">
        <v>0</v>
      </c>
      <c r="AL54" s="126">
        <v>-247</v>
      </c>
      <c r="AM54" s="126">
        <v>-15</v>
      </c>
      <c r="AN54" s="126">
        <v>-15863</v>
      </c>
      <c r="AO54" s="126">
        <v>0</v>
      </c>
      <c r="AP54" s="126">
        <v>0</v>
      </c>
      <c r="AQ54" s="126">
        <v>0</v>
      </c>
      <c r="AR54" s="126">
        <v>0</v>
      </c>
      <c r="AS54" s="126">
        <v>0</v>
      </c>
      <c r="AT54" s="126">
        <v>0</v>
      </c>
      <c r="AU54" s="126">
        <v>-4471</v>
      </c>
      <c r="AV54" s="126">
        <v>0</v>
      </c>
      <c r="AW54" s="126">
        <v>0</v>
      </c>
      <c r="AX54" s="126">
        <v>0</v>
      </c>
      <c r="AY54" s="126">
        <v>0</v>
      </c>
      <c r="AZ54" s="126">
        <v>0</v>
      </c>
      <c r="BA54" s="126">
        <v>0</v>
      </c>
      <c r="BB54" s="126">
        <v>0</v>
      </c>
      <c r="BC54" s="126">
        <v>-6916</v>
      </c>
      <c r="BD54" s="126">
        <v>0</v>
      </c>
      <c r="BE54" s="126">
        <v>0</v>
      </c>
      <c r="BF54" s="126">
        <v>-5511</v>
      </c>
      <c r="BG54" s="126">
        <v>0</v>
      </c>
      <c r="BH54" s="126">
        <v>0</v>
      </c>
      <c r="BI54" s="126">
        <v>-2582</v>
      </c>
      <c r="BJ54" s="126">
        <v>0</v>
      </c>
      <c r="BK54" s="126">
        <v>0</v>
      </c>
      <c r="BL54" s="126">
        <v>0</v>
      </c>
      <c r="BM54" s="126">
        <v>0</v>
      </c>
      <c r="BN54" s="126">
        <v>-20</v>
      </c>
      <c r="BO54" s="126">
        <v>0</v>
      </c>
      <c r="BP54" s="126">
        <v>0</v>
      </c>
      <c r="BQ54" s="126">
        <v>0</v>
      </c>
      <c r="BR54" s="126">
        <v>0</v>
      </c>
      <c r="BS54" s="126">
        <v>0</v>
      </c>
      <c r="BT54" s="126">
        <v>0</v>
      </c>
      <c r="BU54" s="126">
        <v>0</v>
      </c>
      <c r="BV54" s="126">
        <v>-70</v>
      </c>
      <c r="BW54" s="126">
        <v>-6340</v>
      </c>
      <c r="BX54" s="126">
        <v>0</v>
      </c>
      <c r="BY54" s="126">
        <v>0</v>
      </c>
      <c r="BZ54" s="126">
        <v>0</v>
      </c>
      <c r="CA54" s="126">
        <v>-1967</v>
      </c>
      <c r="CB54" s="126">
        <v>0</v>
      </c>
      <c r="CC54" s="126">
        <v>0</v>
      </c>
      <c r="CD54" s="126">
        <v>0</v>
      </c>
      <c r="CE54" s="126">
        <v>0</v>
      </c>
      <c r="CF54" s="126">
        <v>-22987</v>
      </c>
      <c r="CG54" s="126">
        <v>0</v>
      </c>
      <c r="CH54" s="126">
        <v>0</v>
      </c>
      <c r="CI54" s="126">
        <v>0</v>
      </c>
      <c r="CJ54" s="126">
        <v>-1660</v>
      </c>
      <c r="CK54" s="126">
        <v>0</v>
      </c>
      <c r="CL54" s="126">
        <v>0</v>
      </c>
      <c r="CM54" s="126">
        <v>-5389</v>
      </c>
      <c r="CN54" s="126">
        <v>0</v>
      </c>
      <c r="CO54" s="126">
        <v>-1761</v>
      </c>
      <c r="CP54" s="126">
        <v>-844</v>
      </c>
      <c r="CQ54" s="126">
        <v>-1</v>
      </c>
      <c r="CR54" s="126">
        <v>-218</v>
      </c>
      <c r="CS54" s="126">
        <v>0</v>
      </c>
      <c r="CT54" s="126">
        <v>0</v>
      </c>
      <c r="CU54" s="126">
        <v>0</v>
      </c>
      <c r="CV54" s="126">
        <v>-770</v>
      </c>
      <c r="CW54" s="126">
        <v>0</v>
      </c>
      <c r="CX54" s="126">
        <v>0</v>
      </c>
      <c r="CY54" s="126">
        <v>0</v>
      </c>
      <c r="CZ54" s="126">
        <v>0</v>
      </c>
      <c r="DA54" s="126">
        <v>0</v>
      </c>
      <c r="DB54" s="126">
        <v>0</v>
      </c>
      <c r="DC54" s="126">
        <v>0</v>
      </c>
      <c r="DD54" s="126">
        <v>-2383</v>
      </c>
      <c r="DE54" s="126">
        <v>0</v>
      </c>
      <c r="DF54" s="126">
        <v>0</v>
      </c>
      <c r="DG54" s="126">
        <v>0</v>
      </c>
      <c r="DH54" s="126">
        <v>0</v>
      </c>
      <c r="DI54" s="126">
        <v>0</v>
      </c>
      <c r="DJ54" s="126">
        <v>0</v>
      </c>
      <c r="DK54" s="126">
        <v>0</v>
      </c>
      <c r="DL54" s="126">
        <v>0</v>
      </c>
      <c r="DM54" s="126">
        <v>0</v>
      </c>
      <c r="DN54" s="126">
        <v>0</v>
      </c>
      <c r="DO54" s="126">
        <v>0</v>
      </c>
      <c r="DP54" s="126">
        <v>0</v>
      </c>
      <c r="DQ54" s="126">
        <v>0</v>
      </c>
      <c r="DR54" s="126">
        <v>-1364</v>
      </c>
      <c r="DS54" s="126">
        <v>0</v>
      </c>
      <c r="DT54" s="126">
        <v>0</v>
      </c>
      <c r="DU54" s="126">
        <v>0</v>
      </c>
      <c r="DV54" s="126">
        <v>0</v>
      </c>
      <c r="DW54" s="126">
        <v>0</v>
      </c>
      <c r="DX54" s="126">
        <v>0</v>
      </c>
      <c r="DY54" s="126">
        <v>0</v>
      </c>
      <c r="DZ54" s="126">
        <v>-578</v>
      </c>
      <c r="EA54" s="126">
        <v>0</v>
      </c>
      <c r="EB54" s="126">
        <v>0</v>
      </c>
      <c r="EC54" s="126">
        <v>0</v>
      </c>
      <c r="ED54" s="126">
        <v>0</v>
      </c>
      <c r="EE54" s="126">
        <v>-845</v>
      </c>
      <c r="EF54" s="126">
        <v>0</v>
      </c>
      <c r="EG54" s="126">
        <v>0</v>
      </c>
      <c r="EH54" s="126">
        <v>0</v>
      </c>
      <c r="EI54" s="126">
        <v>0</v>
      </c>
      <c r="EJ54" s="126">
        <v>0</v>
      </c>
      <c r="EK54" s="126">
        <v>0</v>
      </c>
      <c r="EL54" s="126">
        <v>0</v>
      </c>
      <c r="EM54" s="126">
        <v>0</v>
      </c>
      <c r="EN54" s="126">
        <v>0</v>
      </c>
      <c r="EO54" s="126">
        <v>0</v>
      </c>
      <c r="EP54" s="126">
        <v>0</v>
      </c>
      <c r="EQ54" s="126">
        <v>0</v>
      </c>
      <c r="ER54" s="126">
        <v>0</v>
      </c>
      <c r="ES54" s="126">
        <v>0</v>
      </c>
      <c r="ET54" s="126">
        <v>0</v>
      </c>
      <c r="EU54" s="126">
        <v>0</v>
      </c>
      <c r="EV54" s="126">
        <v>0</v>
      </c>
      <c r="EW54" s="126">
        <v>0</v>
      </c>
      <c r="EX54" s="126">
        <v>-459</v>
      </c>
      <c r="EY54" s="126">
        <v>0</v>
      </c>
      <c r="EZ54" s="126">
        <v>0</v>
      </c>
      <c r="FA54" s="126">
        <v>0</v>
      </c>
      <c r="FB54" s="126">
        <v>0</v>
      </c>
      <c r="FC54" s="126">
        <v>0</v>
      </c>
      <c r="FD54" s="126">
        <v>0</v>
      </c>
      <c r="FE54" s="126">
        <v>0</v>
      </c>
      <c r="FF54" s="126">
        <v>0</v>
      </c>
      <c r="FG54" s="126">
        <v>-7221</v>
      </c>
      <c r="FH54" s="126">
        <v>0</v>
      </c>
      <c r="FI54" s="126">
        <v>0</v>
      </c>
      <c r="FJ54" s="126">
        <v>-2</v>
      </c>
      <c r="FK54" s="126">
        <v>0</v>
      </c>
      <c r="FL54" s="126">
        <v>-18037</v>
      </c>
      <c r="FM54" s="126">
        <v>0</v>
      </c>
      <c r="FN54" s="126">
        <v>-24614</v>
      </c>
      <c r="FO54" s="126">
        <v>0</v>
      </c>
      <c r="FP54" s="126">
        <v>0</v>
      </c>
      <c r="FQ54" s="126">
        <v>0</v>
      </c>
      <c r="FR54" s="126">
        <v>-10895</v>
      </c>
      <c r="FS54" s="126">
        <v>0</v>
      </c>
      <c r="FT54" s="126">
        <v>-16897</v>
      </c>
      <c r="FU54" s="126">
        <v>-86889</v>
      </c>
      <c r="FV54" s="126">
        <v>0</v>
      </c>
      <c r="FW54" s="126">
        <v>0</v>
      </c>
      <c r="FX54" s="126">
        <v>0</v>
      </c>
      <c r="FY54" s="126">
        <v>0</v>
      </c>
      <c r="FZ54" s="126">
        <v>0</v>
      </c>
      <c r="GA54" s="187"/>
      <c r="GB54" s="127">
        <v>0</v>
      </c>
      <c r="GC54" s="127">
        <v>0</v>
      </c>
      <c r="GD54" s="127">
        <v>0</v>
      </c>
      <c r="GE54" s="127">
        <v>0</v>
      </c>
      <c r="GF54" s="127">
        <v>0</v>
      </c>
      <c r="GG54" s="127">
        <v>0</v>
      </c>
      <c r="GH54" s="127">
        <v>0</v>
      </c>
      <c r="GI54" s="127">
        <v>0</v>
      </c>
      <c r="GJ54" s="127">
        <v>0</v>
      </c>
      <c r="GK54" s="127">
        <v>0</v>
      </c>
      <c r="GL54" s="127">
        <v>0</v>
      </c>
      <c r="GM54" s="127">
        <v>0</v>
      </c>
      <c r="GN54" s="127">
        <v>0</v>
      </c>
      <c r="GO54" s="127">
        <v>0</v>
      </c>
      <c r="GP54" s="127">
        <v>0</v>
      </c>
      <c r="GQ54" s="127">
        <v>0</v>
      </c>
      <c r="GR54" s="127">
        <v>0</v>
      </c>
      <c r="GS54" s="127">
        <v>0</v>
      </c>
      <c r="GT54" s="127">
        <v>0</v>
      </c>
      <c r="GU54" s="127">
        <v>0</v>
      </c>
      <c r="GV54" s="127">
        <v>0</v>
      </c>
      <c r="GW54" s="127">
        <v>0</v>
      </c>
      <c r="GX54" s="127">
        <v>0</v>
      </c>
      <c r="GY54" s="127">
        <v>0</v>
      </c>
      <c r="GZ54" s="127">
        <v>0</v>
      </c>
      <c r="HA54" s="127">
        <v>0</v>
      </c>
      <c r="HB54" s="127">
        <v>0</v>
      </c>
      <c r="HC54" s="127">
        <v>0</v>
      </c>
      <c r="HD54" s="127">
        <v>0</v>
      </c>
      <c r="HE54" s="127">
        <v>0</v>
      </c>
      <c r="HF54" s="127">
        <v>0</v>
      </c>
      <c r="HG54" s="127">
        <v>0</v>
      </c>
      <c r="HH54" s="127">
        <v>0</v>
      </c>
      <c r="HI54" s="127">
        <v>0</v>
      </c>
      <c r="HJ54" s="127">
        <v>0</v>
      </c>
      <c r="HK54" s="127">
        <v>0</v>
      </c>
      <c r="HL54" s="127">
        <v>0</v>
      </c>
      <c r="HM54" s="127">
        <v>0</v>
      </c>
      <c r="HN54" s="127">
        <v>0</v>
      </c>
      <c r="HO54" s="127">
        <v>0</v>
      </c>
      <c r="HP54" s="127">
        <v>0</v>
      </c>
      <c r="HQ54" s="127">
        <v>0</v>
      </c>
      <c r="HR54" s="127">
        <v>0</v>
      </c>
      <c r="HS54" s="127">
        <v>0</v>
      </c>
      <c r="HT54" s="127">
        <v>0</v>
      </c>
      <c r="HU54" s="127">
        <v>0</v>
      </c>
      <c r="HV54" s="127">
        <v>0</v>
      </c>
      <c r="HW54" s="127">
        <v>0</v>
      </c>
      <c r="HX54" s="127">
        <v>0</v>
      </c>
      <c r="HY54" s="127">
        <v>0</v>
      </c>
      <c r="HZ54" s="127">
        <v>0</v>
      </c>
      <c r="IA54" s="127">
        <v>0</v>
      </c>
      <c r="IB54" s="127">
        <v>0</v>
      </c>
      <c r="IC54" s="127">
        <v>0</v>
      </c>
      <c r="ID54" s="127">
        <v>0</v>
      </c>
      <c r="IE54" s="127">
        <v>0</v>
      </c>
      <c r="IF54" s="127">
        <v>0</v>
      </c>
      <c r="IG54" s="127">
        <v>0</v>
      </c>
      <c r="IH54" s="127">
        <v>0</v>
      </c>
      <c r="II54" s="127">
        <v>0</v>
      </c>
      <c r="IJ54" s="127">
        <v>0</v>
      </c>
      <c r="IK54" s="127">
        <v>0</v>
      </c>
      <c r="IL54" s="127">
        <v>0</v>
      </c>
      <c r="IM54" s="127">
        <v>0</v>
      </c>
      <c r="IN54" s="127">
        <v>0</v>
      </c>
      <c r="IO54" s="127">
        <v>0</v>
      </c>
      <c r="IP54" s="127">
        <v>0</v>
      </c>
      <c r="IQ54" s="127">
        <v>0</v>
      </c>
      <c r="IR54" s="127">
        <v>0</v>
      </c>
      <c r="IS54" s="127">
        <v>0</v>
      </c>
      <c r="IT54" s="127">
        <v>0</v>
      </c>
      <c r="IU54" s="127">
        <v>0</v>
      </c>
      <c r="IV54" s="127">
        <v>0</v>
      </c>
      <c r="IW54" s="127">
        <v>0</v>
      </c>
      <c r="IX54" s="127">
        <v>0</v>
      </c>
      <c r="IY54" s="127">
        <v>0</v>
      </c>
      <c r="IZ54" s="127">
        <v>0</v>
      </c>
      <c r="JA54" s="127">
        <v>0</v>
      </c>
      <c r="JB54" s="127">
        <v>0</v>
      </c>
      <c r="JC54" s="127">
        <v>0</v>
      </c>
      <c r="JD54" s="127">
        <v>0</v>
      </c>
      <c r="JE54" s="127">
        <v>0</v>
      </c>
      <c r="JF54" s="127">
        <v>0</v>
      </c>
      <c r="JG54" s="127">
        <v>0</v>
      </c>
      <c r="JH54" s="127">
        <v>0</v>
      </c>
      <c r="JI54" s="127">
        <v>0</v>
      </c>
      <c r="JJ54" s="127">
        <v>0</v>
      </c>
      <c r="JK54" s="127">
        <v>0</v>
      </c>
      <c r="JL54" s="127">
        <v>0</v>
      </c>
      <c r="JM54" s="127">
        <v>0</v>
      </c>
      <c r="JN54" s="127">
        <v>0</v>
      </c>
      <c r="JO54" s="127">
        <v>0</v>
      </c>
      <c r="JP54" s="127">
        <v>0</v>
      </c>
      <c r="JQ54" s="127">
        <v>0</v>
      </c>
      <c r="JR54" s="127">
        <v>0</v>
      </c>
      <c r="JS54" s="127">
        <v>0</v>
      </c>
      <c r="JT54" s="127">
        <v>0</v>
      </c>
      <c r="JU54" s="127">
        <v>0</v>
      </c>
      <c r="JV54" s="127">
        <v>0</v>
      </c>
    </row>
    <row r="55" spans="2:282">
      <c r="B55" s="49" t="s">
        <v>100</v>
      </c>
      <c r="C55" s="39" t="s">
        <v>101</v>
      </c>
      <c r="D55" s="34" t="s">
        <v>192</v>
      </c>
      <c r="E55" s="46"/>
      <c r="F55" s="66"/>
      <c r="G55" s="68"/>
      <c r="H55" s="45">
        <f t="shared" ref="H55:H66" si="9">SUM(I55:FD55)</f>
        <v>0</v>
      </c>
      <c r="GA55" s="187"/>
    </row>
    <row r="56" spans="2:282">
      <c r="B56" s="49"/>
      <c r="C56" s="39" t="s">
        <v>675</v>
      </c>
      <c r="D56" s="34" t="s">
        <v>364</v>
      </c>
      <c r="E56" s="114" t="s">
        <v>678</v>
      </c>
      <c r="F56" s="115" t="s">
        <v>676</v>
      </c>
      <c r="G56" s="68">
        <v>35606.83549254742</v>
      </c>
      <c r="H56" s="125">
        <f>SUM(I56:JV56)</f>
        <v>35606.835492547427</v>
      </c>
      <c r="I56" s="194">
        <v>0</v>
      </c>
      <c r="J56" s="194">
        <v>0</v>
      </c>
      <c r="K56" s="194">
        <v>0</v>
      </c>
      <c r="L56" s="194">
        <v>0</v>
      </c>
      <c r="M56" s="194">
        <v>0</v>
      </c>
      <c r="N56" s="194">
        <v>0</v>
      </c>
      <c r="O56" s="194">
        <v>0</v>
      </c>
      <c r="P56" s="194">
        <v>0</v>
      </c>
      <c r="Q56" s="194">
        <v>0</v>
      </c>
      <c r="R56" s="194">
        <v>0</v>
      </c>
      <c r="S56" s="194">
        <v>0</v>
      </c>
      <c r="T56" s="194">
        <v>0</v>
      </c>
      <c r="U56" s="194">
        <v>0</v>
      </c>
      <c r="V56" s="194">
        <v>0</v>
      </c>
      <c r="W56" s="194">
        <v>0</v>
      </c>
      <c r="X56" s="194">
        <v>0</v>
      </c>
      <c r="Y56" s="194">
        <v>0</v>
      </c>
      <c r="Z56" s="194">
        <v>0</v>
      </c>
      <c r="AA56" s="194">
        <v>0</v>
      </c>
      <c r="AB56" s="194">
        <v>0</v>
      </c>
      <c r="AC56" s="194">
        <v>0</v>
      </c>
      <c r="AD56" s="194">
        <v>0</v>
      </c>
      <c r="AE56" s="194">
        <v>0</v>
      </c>
      <c r="AF56" s="194">
        <v>0</v>
      </c>
      <c r="AG56" s="194">
        <v>0</v>
      </c>
      <c r="AH56" s="194">
        <v>0</v>
      </c>
      <c r="AI56" s="194">
        <v>0</v>
      </c>
      <c r="AJ56" s="194">
        <v>0</v>
      </c>
      <c r="AK56" s="194">
        <v>0</v>
      </c>
      <c r="AL56" s="194">
        <v>0</v>
      </c>
      <c r="AM56" s="194">
        <v>0</v>
      </c>
      <c r="AN56" s="194">
        <v>0</v>
      </c>
      <c r="AO56" s="194">
        <v>0</v>
      </c>
      <c r="AP56" s="194">
        <v>0</v>
      </c>
      <c r="AQ56" s="194">
        <v>0</v>
      </c>
      <c r="AR56" s="194">
        <v>0</v>
      </c>
      <c r="AS56" s="194">
        <v>0</v>
      </c>
      <c r="AT56" s="194">
        <v>0</v>
      </c>
      <c r="AU56" s="194">
        <v>0</v>
      </c>
      <c r="AV56" s="194">
        <v>0</v>
      </c>
      <c r="AW56" s="194">
        <v>0</v>
      </c>
      <c r="AX56" s="194">
        <v>0</v>
      </c>
      <c r="AY56" s="194">
        <v>0</v>
      </c>
      <c r="AZ56" s="194">
        <v>0</v>
      </c>
      <c r="BA56" s="194">
        <v>0</v>
      </c>
      <c r="BB56" s="194">
        <v>0</v>
      </c>
      <c r="BC56" s="194">
        <v>0</v>
      </c>
      <c r="BD56" s="194">
        <v>0</v>
      </c>
      <c r="BE56" s="194">
        <v>0</v>
      </c>
      <c r="BF56" s="194">
        <v>0</v>
      </c>
      <c r="BG56" s="194">
        <v>0</v>
      </c>
      <c r="BH56" s="194">
        <v>0</v>
      </c>
      <c r="BI56" s="194">
        <v>0</v>
      </c>
      <c r="BJ56" s="194">
        <v>0</v>
      </c>
      <c r="BK56" s="194">
        <v>0</v>
      </c>
      <c r="BL56" s="194">
        <v>0</v>
      </c>
      <c r="BM56" s="194">
        <v>0</v>
      </c>
      <c r="BN56" s="194">
        <v>0</v>
      </c>
      <c r="BO56" s="194">
        <v>0</v>
      </c>
      <c r="BP56" s="194">
        <v>0</v>
      </c>
      <c r="BQ56" s="194">
        <v>0</v>
      </c>
      <c r="BR56" s="194">
        <v>0</v>
      </c>
      <c r="BS56" s="194">
        <v>0</v>
      </c>
      <c r="BT56" s="194">
        <v>0</v>
      </c>
      <c r="BU56" s="194">
        <v>0</v>
      </c>
      <c r="BV56" s="194">
        <v>0</v>
      </c>
      <c r="BW56" s="194">
        <v>0</v>
      </c>
      <c r="BX56" s="194">
        <v>0</v>
      </c>
      <c r="BY56" s="194">
        <v>0</v>
      </c>
      <c r="BZ56" s="194">
        <v>0</v>
      </c>
      <c r="CA56" s="194">
        <v>0</v>
      </c>
      <c r="CB56" s="194">
        <v>0</v>
      </c>
      <c r="CC56" s="194">
        <v>0</v>
      </c>
      <c r="CD56" s="194">
        <v>0</v>
      </c>
      <c r="CE56" s="194">
        <v>0</v>
      </c>
      <c r="CF56" s="194">
        <v>0</v>
      </c>
      <c r="CG56" s="194">
        <v>0</v>
      </c>
      <c r="CH56" s="194">
        <v>0</v>
      </c>
      <c r="CI56" s="194">
        <v>0</v>
      </c>
      <c r="CJ56" s="194">
        <v>0</v>
      </c>
      <c r="CK56" s="194">
        <v>0</v>
      </c>
      <c r="CL56" s="194">
        <v>0</v>
      </c>
      <c r="CM56" s="194">
        <v>0</v>
      </c>
      <c r="CN56" s="194">
        <v>0</v>
      </c>
      <c r="CO56" s="194">
        <v>0</v>
      </c>
      <c r="CP56" s="194">
        <v>0</v>
      </c>
      <c r="CQ56" s="194">
        <v>0</v>
      </c>
      <c r="CR56" s="194">
        <v>0</v>
      </c>
      <c r="CS56" s="194">
        <v>0</v>
      </c>
      <c r="CT56" s="194">
        <v>0</v>
      </c>
      <c r="CU56" s="194">
        <v>0</v>
      </c>
      <c r="CV56" s="194">
        <v>0</v>
      </c>
      <c r="CW56" s="194">
        <v>0</v>
      </c>
      <c r="CX56" s="194">
        <v>0</v>
      </c>
      <c r="CY56" s="194">
        <v>0</v>
      </c>
      <c r="CZ56" s="194">
        <v>0</v>
      </c>
      <c r="DA56" s="194">
        <v>0</v>
      </c>
      <c r="DB56" s="194">
        <v>0</v>
      </c>
      <c r="DC56" s="194">
        <v>0</v>
      </c>
      <c r="DD56" s="194">
        <v>0</v>
      </c>
      <c r="DE56" s="194">
        <v>0</v>
      </c>
      <c r="DF56" s="194">
        <v>0</v>
      </c>
      <c r="DG56" s="194">
        <v>0</v>
      </c>
      <c r="DH56" s="194">
        <v>0</v>
      </c>
      <c r="DI56" s="194">
        <v>0</v>
      </c>
      <c r="DJ56" s="194">
        <v>0</v>
      </c>
      <c r="DK56" s="194">
        <v>0</v>
      </c>
      <c r="DL56" s="194">
        <v>0</v>
      </c>
      <c r="DM56" s="194">
        <v>0</v>
      </c>
      <c r="DN56" s="194">
        <v>0</v>
      </c>
      <c r="DO56" s="194">
        <v>0</v>
      </c>
      <c r="DP56" s="194">
        <v>0</v>
      </c>
      <c r="DQ56" s="194">
        <v>0</v>
      </c>
      <c r="DR56" s="194">
        <v>0</v>
      </c>
      <c r="DS56" s="194">
        <v>0</v>
      </c>
      <c r="DT56" s="194">
        <v>0</v>
      </c>
      <c r="DU56" s="194">
        <v>0</v>
      </c>
      <c r="DV56" s="194">
        <v>0</v>
      </c>
      <c r="DW56" s="194">
        <v>0</v>
      </c>
      <c r="DX56" s="194">
        <v>0</v>
      </c>
      <c r="DY56" s="194">
        <v>0</v>
      </c>
      <c r="DZ56" s="194">
        <v>0</v>
      </c>
      <c r="EA56" s="194">
        <v>0</v>
      </c>
      <c r="EB56" s="194">
        <v>0</v>
      </c>
      <c r="EC56" s="194">
        <v>0</v>
      </c>
      <c r="ED56" s="194">
        <v>0</v>
      </c>
      <c r="EE56" s="194">
        <v>0</v>
      </c>
      <c r="EF56" s="194">
        <v>0</v>
      </c>
      <c r="EG56" s="194">
        <v>0</v>
      </c>
      <c r="EH56" s="194">
        <v>0</v>
      </c>
      <c r="EI56" s="194">
        <v>0</v>
      </c>
      <c r="EJ56" s="194">
        <v>0</v>
      </c>
      <c r="EK56" s="194">
        <v>0</v>
      </c>
      <c r="EL56" s="194">
        <v>0</v>
      </c>
      <c r="EM56" s="194">
        <v>0</v>
      </c>
      <c r="EN56" s="194">
        <v>0</v>
      </c>
      <c r="EO56" s="194">
        <v>0</v>
      </c>
      <c r="EP56" s="194">
        <v>0</v>
      </c>
      <c r="EQ56" s="194">
        <v>0</v>
      </c>
      <c r="ER56" s="194">
        <v>0</v>
      </c>
      <c r="ES56" s="194">
        <v>0</v>
      </c>
      <c r="ET56" s="194">
        <v>0</v>
      </c>
      <c r="EU56" s="194">
        <v>0</v>
      </c>
      <c r="EV56" s="194">
        <v>0</v>
      </c>
      <c r="EW56" s="194">
        <v>0</v>
      </c>
      <c r="EX56" s="194">
        <v>0</v>
      </c>
      <c r="EY56" s="194">
        <v>0</v>
      </c>
      <c r="EZ56" s="194">
        <v>0</v>
      </c>
      <c r="FA56" s="194">
        <v>0</v>
      </c>
      <c r="FB56" s="194">
        <v>0</v>
      </c>
      <c r="FC56" s="194">
        <v>0</v>
      </c>
      <c r="FD56" s="194">
        <v>0</v>
      </c>
      <c r="FE56" s="194">
        <v>0</v>
      </c>
      <c r="FF56" s="194">
        <v>0</v>
      </c>
      <c r="FG56" s="194">
        <v>0</v>
      </c>
      <c r="FH56" s="194">
        <v>0</v>
      </c>
      <c r="FI56" s="194">
        <v>0</v>
      </c>
      <c r="FJ56" s="194">
        <v>0</v>
      </c>
      <c r="FK56" s="194">
        <v>0</v>
      </c>
      <c r="FL56" s="194">
        <v>0</v>
      </c>
      <c r="FM56" s="194">
        <v>0</v>
      </c>
      <c r="FN56" s="194">
        <v>0</v>
      </c>
      <c r="FO56" s="194">
        <v>0</v>
      </c>
      <c r="FP56" s="194">
        <v>0</v>
      </c>
      <c r="FQ56" s="194">
        <v>0</v>
      </c>
      <c r="FR56" s="194">
        <v>0</v>
      </c>
      <c r="FS56" s="194">
        <v>0</v>
      </c>
      <c r="FT56" s="194">
        <v>0</v>
      </c>
      <c r="FU56" s="194">
        <v>0</v>
      </c>
      <c r="FV56" s="194">
        <v>0</v>
      </c>
      <c r="FW56" s="194">
        <v>0</v>
      </c>
      <c r="FX56" s="194">
        <v>0</v>
      </c>
      <c r="FY56" s="194">
        <v>0</v>
      </c>
      <c r="FZ56" s="194">
        <v>0</v>
      </c>
      <c r="GA56" s="187"/>
      <c r="GB56" s="194">
        <v>0</v>
      </c>
      <c r="GC56" s="194">
        <v>0</v>
      </c>
      <c r="GD56" s="194">
        <v>0</v>
      </c>
      <c r="GE56" s="194">
        <v>0</v>
      </c>
      <c r="GF56" s="194">
        <v>0</v>
      </c>
      <c r="GG56" s="194">
        <v>0</v>
      </c>
      <c r="GH56" s="194">
        <v>0</v>
      </c>
      <c r="GI56" s="194">
        <v>0</v>
      </c>
      <c r="GJ56" s="194">
        <v>0</v>
      </c>
      <c r="GK56" s="194">
        <v>0</v>
      </c>
      <c r="GL56" s="194">
        <v>0</v>
      </c>
      <c r="GM56" s="194">
        <v>0</v>
      </c>
      <c r="GN56" s="194">
        <v>0</v>
      </c>
      <c r="GO56" s="194">
        <v>0</v>
      </c>
      <c r="GP56" s="194">
        <v>0</v>
      </c>
      <c r="GQ56" s="194">
        <v>0</v>
      </c>
      <c r="GR56" s="194">
        <v>329.83603999999997</v>
      </c>
      <c r="GS56" s="194">
        <v>0</v>
      </c>
      <c r="GT56" s="194">
        <v>0</v>
      </c>
      <c r="GU56" s="194">
        <v>0</v>
      </c>
      <c r="GV56" s="194">
        <v>0</v>
      </c>
      <c r="GW56" s="194">
        <v>0</v>
      </c>
      <c r="GX56" s="194">
        <v>0</v>
      </c>
      <c r="GY56" s="194">
        <v>0</v>
      </c>
      <c r="GZ56" s="194">
        <v>0</v>
      </c>
      <c r="HA56" s="194">
        <v>0</v>
      </c>
      <c r="HB56" s="194">
        <v>0</v>
      </c>
      <c r="HC56" s="194">
        <v>90.473531424321308</v>
      </c>
      <c r="HD56" s="194">
        <v>0</v>
      </c>
      <c r="HE56" s="194">
        <v>0</v>
      </c>
      <c r="HF56" s="194">
        <v>0</v>
      </c>
      <c r="HG56" s="194">
        <v>2615.5448121978429</v>
      </c>
      <c r="HH56" s="194">
        <v>0</v>
      </c>
      <c r="HI56" s="194">
        <v>7784.0461137969505</v>
      </c>
      <c r="HJ56" s="194">
        <v>9848.7240581628866</v>
      </c>
      <c r="HK56" s="194">
        <v>0</v>
      </c>
      <c r="HL56" s="194">
        <v>503.21177084418002</v>
      </c>
      <c r="HM56" s="194">
        <v>0</v>
      </c>
      <c r="HN56" s="194">
        <v>0</v>
      </c>
      <c r="HO56" s="194">
        <v>0</v>
      </c>
      <c r="HP56" s="194">
        <v>0</v>
      </c>
      <c r="HQ56" s="194">
        <v>0</v>
      </c>
      <c r="HR56" s="194">
        <v>0</v>
      </c>
      <c r="HS56" s="194">
        <v>0</v>
      </c>
      <c r="HT56" s="194">
        <v>0</v>
      </c>
      <c r="HU56" s="194">
        <v>0</v>
      </c>
      <c r="HV56" s="194">
        <v>0</v>
      </c>
      <c r="HW56" s="194">
        <v>3328.3748605429528</v>
      </c>
      <c r="HX56" s="194">
        <v>0</v>
      </c>
      <c r="HY56" s="194">
        <v>0</v>
      </c>
      <c r="HZ56" s="194">
        <v>0</v>
      </c>
      <c r="IA56" s="194">
        <v>4.8691103756043139</v>
      </c>
      <c r="IB56" s="194">
        <v>0</v>
      </c>
      <c r="IC56" s="194">
        <v>0</v>
      </c>
      <c r="ID56" s="194">
        <v>0</v>
      </c>
      <c r="IE56" s="194">
        <v>0</v>
      </c>
      <c r="IF56" s="194">
        <v>0</v>
      </c>
      <c r="IG56" s="194">
        <v>0</v>
      </c>
      <c r="IH56" s="194">
        <v>0</v>
      </c>
      <c r="II56" s="194">
        <v>0</v>
      </c>
      <c r="IJ56" s="194">
        <v>0</v>
      </c>
      <c r="IK56" s="194">
        <v>0</v>
      </c>
      <c r="IL56" s="194">
        <v>0</v>
      </c>
      <c r="IM56" s="194">
        <v>0</v>
      </c>
      <c r="IN56" s="194">
        <v>0</v>
      </c>
      <c r="IO56" s="194">
        <v>17.404239494235775</v>
      </c>
      <c r="IP56" s="194">
        <v>0</v>
      </c>
      <c r="IQ56" s="194">
        <v>0</v>
      </c>
      <c r="IR56" s="194">
        <v>0</v>
      </c>
      <c r="IS56" s="194">
        <v>0</v>
      </c>
      <c r="IT56" s="194">
        <v>2145.6299241353663</v>
      </c>
      <c r="IU56" s="194">
        <v>0</v>
      </c>
      <c r="IV56" s="194">
        <v>0</v>
      </c>
      <c r="IW56" s="194">
        <v>0</v>
      </c>
      <c r="IX56" s="194">
        <v>0</v>
      </c>
      <c r="IY56" s="194">
        <v>5238.9026441056149</v>
      </c>
      <c r="IZ56" s="194">
        <v>0</v>
      </c>
      <c r="JA56" s="194">
        <v>0</v>
      </c>
      <c r="JB56" s="194">
        <v>0</v>
      </c>
      <c r="JC56" s="194">
        <v>8.7752041651171435</v>
      </c>
      <c r="JD56" s="194">
        <v>0</v>
      </c>
      <c r="JE56" s="194">
        <v>0</v>
      </c>
      <c r="JF56" s="194">
        <v>0</v>
      </c>
      <c r="JG56" s="194">
        <v>0</v>
      </c>
      <c r="JH56" s="194">
        <v>472.94101896615842</v>
      </c>
      <c r="JI56" s="194">
        <v>0</v>
      </c>
      <c r="JJ56" s="194">
        <v>0</v>
      </c>
      <c r="JK56" s="194">
        <v>641.00599475641502</v>
      </c>
      <c r="JL56" s="194">
        <v>0</v>
      </c>
      <c r="JM56" s="194">
        <v>0</v>
      </c>
      <c r="JN56" s="194">
        <v>0</v>
      </c>
      <c r="JO56" s="194">
        <v>0</v>
      </c>
      <c r="JP56" s="194">
        <v>0</v>
      </c>
      <c r="JQ56" s="194">
        <v>370.23428783934548</v>
      </c>
      <c r="JR56" s="194">
        <v>0</v>
      </c>
      <c r="JS56" s="194">
        <v>1905.8705838601711</v>
      </c>
      <c r="JT56" s="194">
        <v>300.99129788025289</v>
      </c>
      <c r="JU56" s="194">
        <v>0</v>
      </c>
      <c r="JV56" s="194">
        <v>0</v>
      </c>
    </row>
    <row r="57" spans="2:282">
      <c r="B57" s="49" t="s">
        <v>102</v>
      </c>
      <c r="C57" s="39" t="s">
        <v>119</v>
      </c>
      <c r="D57" s="34" t="s">
        <v>364</v>
      </c>
      <c r="E57" s="114" t="s">
        <v>681</v>
      </c>
      <c r="F57" s="115" t="s">
        <v>673</v>
      </c>
      <c r="G57" s="68">
        <v>2315.0036008389734</v>
      </c>
      <c r="H57" s="125">
        <f>SUM(I57:JV57)</f>
        <v>2315.0036008389734</v>
      </c>
      <c r="I57" s="194">
        <v>0</v>
      </c>
      <c r="J57" s="194">
        <v>0</v>
      </c>
      <c r="K57" s="194">
        <v>0</v>
      </c>
      <c r="L57" s="194">
        <v>0</v>
      </c>
      <c r="M57" s="194">
        <v>0</v>
      </c>
      <c r="N57" s="194">
        <v>0</v>
      </c>
      <c r="O57" s="194">
        <v>0</v>
      </c>
      <c r="P57" s="194">
        <v>0</v>
      </c>
      <c r="Q57" s="194">
        <v>0</v>
      </c>
      <c r="R57" s="194">
        <v>0</v>
      </c>
      <c r="S57" s="194">
        <v>0</v>
      </c>
      <c r="T57" s="194">
        <v>0</v>
      </c>
      <c r="U57" s="194">
        <v>0</v>
      </c>
      <c r="V57" s="194">
        <v>0</v>
      </c>
      <c r="W57" s="194">
        <v>0</v>
      </c>
      <c r="X57" s="194">
        <v>0</v>
      </c>
      <c r="Y57" s="194">
        <v>0</v>
      </c>
      <c r="Z57" s="194">
        <v>0</v>
      </c>
      <c r="AA57" s="194">
        <v>0</v>
      </c>
      <c r="AB57" s="194">
        <v>0</v>
      </c>
      <c r="AC57" s="194">
        <v>0</v>
      </c>
      <c r="AD57" s="194">
        <v>0</v>
      </c>
      <c r="AE57" s="194">
        <v>0</v>
      </c>
      <c r="AF57" s="194">
        <v>0</v>
      </c>
      <c r="AG57" s="194">
        <v>0</v>
      </c>
      <c r="AH57" s="194">
        <v>0</v>
      </c>
      <c r="AI57" s="194">
        <v>0</v>
      </c>
      <c r="AJ57" s="194">
        <v>0</v>
      </c>
      <c r="AK57" s="194">
        <v>0</v>
      </c>
      <c r="AL57" s="194">
        <v>0</v>
      </c>
      <c r="AM57" s="194">
        <v>0</v>
      </c>
      <c r="AN57" s="194">
        <v>0</v>
      </c>
      <c r="AO57" s="194">
        <v>0</v>
      </c>
      <c r="AP57" s="194">
        <v>0</v>
      </c>
      <c r="AQ57" s="194">
        <v>0</v>
      </c>
      <c r="AR57" s="194">
        <v>0</v>
      </c>
      <c r="AS57" s="194">
        <v>0</v>
      </c>
      <c r="AT57" s="194">
        <v>0</v>
      </c>
      <c r="AU57" s="194">
        <v>0</v>
      </c>
      <c r="AV57" s="194">
        <v>0</v>
      </c>
      <c r="AW57" s="194">
        <v>0</v>
      </c>
      <c r="AX57" s="194">
        <v>0</v>
      </c>
      <c r="AY57" s="194">
        <v>0</v>
      </c>
      <c r="AZ57" s="194">
        <v>0</v>
      </c>
      <c r="BA57" s="194">
        <v>0</v>
      </c>
      <c r="BB57" s="194">
        <v>0</v>
      </c>
      <c r="BC57" s="194">
        <v>0</v>
      </c>
      <c r="BD57" s="194">
        <v>0</v>
      </c>
      <c r="BE57" s="194">
        <v>0</v>
      </c>
      <c r="BF57" s="194">
        <v>0</v>
      </c>
      <c r="BG57" s="194">
        <v>0</v>
      </c>
      <c r="BH57" s="194">
        <v>0</v>
      </c>
      <c r="BI57" s="194">
        <v>0</v>
      </c>
      <c r="BJ57" s="194">
        <v>0</v>
      </c>
      <c r="BK57" s="194">
        <v>0</v>
      </c>
      <c r="BL57" s="194">
        <v>0</v>
      </c>
      <c r="BM57" s="194">
        <v>0</v>
      </c>
      <c r="BN57" s="194">
        <v>0</v>
      </c>
      <c r="BO57" s="194">
        <v>0</v>
      </c>
      <c r="BP57" s="194">
        <v>0</v>
      </c>
      <c r="BQ57" s="194">
        <v>0</v>
      </c>
      <c r="BR57" s="194">
        <v>0</v>
      </c>
      <c r="BS57" s="194">
        <v>0</v>
      </c>
      <c r="BT57" s="194">
        <v>0</v>
      </c>
      <c r="BU57" s="194">
        <v>0</v>
      </c>
      <c r="BV57" s="194">
        <v>0</v>
      </c>
      <c r="BW57" s="194">
        <v>0</v>
      </c>
      <c r="BX57" s="194">
        <v>0</v>
      </c>
      <c r="BY57" s="194">
        <v>0</v>
      </c>
      <c r="BZ57" s="194">
        <v>0</v>
      </c>
      <c r="CA57" s="194">
        <v>0</v>
      </c>
      <c r="CB57" s="194">
        <v>0</v>
      </c>
      <c r="CC57" s="194">
        <v>0</v>
      </c>
      <c r="CD57" s="194">
        <v>0</v>
      </c>
      <c r="CE57" s="194">
        <v>0</v>
      </c>
      <c r="CF57" s="194">
        <v>0</v>
      </c>
      <c r="CG57" s="194">
        <v>0</v>
      </c>
      <c r="CH57" s="194">
        <v>0</v>
      </c>
      <c r="CI57" s="194">
        <v>0</v>
      </c>
      <c r="CJ57" s="194">
        <v>0</v>
      </c>
      <c r="CK57" s="194">
        <v>0</v>
      </c>
      <c r="CL57" s="194">
        <v>0</v>
      </c>
      <c r="CM57" s="194">
        <v>0</v>
      </c>
      <c r="CN57" s="194">
        <v>0</v>
      </c>
      <c r="CO57" s="194">
        <v>0</v>
      </c>
      <c r="CP57" s="194">
        <v>0</v>
      </c>
      <c r="CQ57" s="194">
        <v>0</v>
      </c>
      <c r="CR57" s="194">
        <v>0</v>
      </c>
      <c r="CS57" s="194">
        <v>0</v>
      </c>
      <c r="CT57" s="194">
        <v>0</v>
      </c>
      <c r="CU57" s="194">
        <v>0</v>
      </c>
      <c r="CV57" s="194">
        <v>0</v>
      </c>
      <c r="CW57" s="194">
        <v>0</v>
      </c>
      <c r="CX57" s="194">
        <v>0</v>
      </c>
      <c r="CY57" s="194">
        <v>0</v>
      </c>
      <c r="CZ57" s="194">
        <v>0</v>
      </c>
      <c r="DA57" s="194">
        <v>0</v>
      </c>
      <c r="DB57" s="194">
        <v>0</v>
      </c>
      <c r="DC57" s="194">
        <v>0</v>
      </c>
      <c r="DD57" s="194">
        <v>0</v>
      </c>
      <c r="DE57" s="194">
        <v>0</v>
      </c>
      <c r="DF57" s="194">
        <v>0</v>
      </c>
      <c r="DG57" s="194">
        <v>0</v>
      </c>
      <c r="DH57" s="194">
        <v>0</v>
      </c>
      <c r="DI57" s="194">
        <v>0</v>
      </c>
      <c r="DJ57" s="194">
        <v>0</v>
      </c>
      <c r="DK57" s="194">
        <v>0</v>
      </c>
      <c r="DL57" s="194">
        <v>0</v>
      </c>
      <c r="DM57" s="194">
        <v>0</v>
      </c>
      <c r="DN57" s="194">
        <v>0</v>
      </c>
      <c r="DO57" s="194">
        <v>0</v>
      </c>
      <c r="DP57" s="194">
        <v>0</v>
      </c>
      <c r="DQ57" s="194">
        <v>0</v>
      </c>
      <c r="DR57" s="194">
        <v>0</v>
      </c>
      <c r="DS57" s="194">
        <v>0</v>
      </c>
      <c r="DT57" s="194">
        <v>0</v>
      </c>
      <c r="DU57" s="194">
        <v>0</v>
      </c>
      <c r="DV57" s="194">
        <v>0</v>
      </c>
      <c r="DW57" s="194">
        <v>0</v>
      </c>
      <c r="DX57" s="194">
        <v>0</v>
      </c>
      <c r="DY57" s="194">
        <v>0</v>
      </c>
      <c r="DZ57" s="194">
        <v>0</v>
      </c>
      <c r="EA57" s="194">
        <v>0</v>
      </c>
      <c r="EB57" s="194">
        <v>0</v>
      </c>
      <c r="EC57" s="194">
        <v>0</v>
      </c>
      <c r="ED57" s="194">
        <v>0</v>
      </c>
      <c r="EE57" s="194">
        <v>0</v>
      </c>
      <c r="EF57" s="194">
        <v>0</v>
      </c>
      <c r="EG57" s="194">
        <v>0</v>
      </c>
      <c r="EH57" s="194">
        <v>0</v>
      </c>
      <c r="EI57" s="194">
        <v>0</v>
      </c>
      <c r="EJ57" s="194">
        <v>0</v>
      </c>
      <c r="EK57" s="194">
        <v>0</v>
      </c>
      <c r="EL57" s="194">
        <v>0</v>
      </c>
      <c r="EM57" s="194">
        <v>0</v>
      </c>
      <c r="EN57" s="194">
        <v>0</v>
      </c>
      <c r="EO57" s="194">
        <v>0</v>
      </c>
      <c r="EP57" s="194">
        <v>0</v>
      </c>
      <c r="EQ57" s="194">
        <v>0</v>
      </c>
      <c r="ER57" s="194">
        <v>0</v>
      </c>
      <c r="ES57" s="194">
        <v>0</v>
      </c>
      <c r="ET57" s="194">
        <v>0</v>
      </c>
      <c r="EU57" s="194">
        <v>0</v>
      </c>
      <c r="EV57" s="194">
        <v>0</v>
      </c>
      <c r="EW57" s="194">
        <v>0</v>
      </c>
      <c r="EX57" s="194">
        <v>0</v>
      </c>
      <c r="EY57" s="194">
        <v>0</v>
      </c>
      <c r="EZ57" s="194">
        <v>0</v>
      </c>
      <c r="FA57" s="194">
        <v>0</v>
      </c>
      <c r="FB57" s="194">
        <v>0</v>
      </c>
      <c r="FC57" s="194">
        <v>0</v>
      </c>
      <c r="FD57" s="194">
        <v>0</v>
      </c>
      <c r="FE57" s="194">
        <v>0</v>
      </c>
      <c r="FF57" s="194">
        <v>0</v>
      </c>
      <c r="FG57" s="194">
        <v>0</v>
      </c>
      <c r="FH57" s="194">
        <v>0</v>
      </c>
      <c r="FI57" s="194">
        <v>0</v>
      </c>
      <c r="FJ57" s="194">
        <v>0</v>
      </c>
      <c r="FK57" s="194">
        <v>0</v>
      </c>
      <c r="FL57" s="194">
        <v>0</v>
      </c>
      <c r="FM57" s="194">
        <v>0</v>
      </c>
      <c r="FN57" s="194">
        <v>0</v>
      </c>
      <c r="FO57" s="194">
        <v>0</v>
      </c>
      <c r="FP57" s="194">
        <v>0</v>
      </c>
      <c r="FQ57" s="194">
        <v>0</v>
      </c>
      <c r="FR57" s="194">
        <v>0</v>
      </c>
      <c r="FS57" s="194">
        <v>0</v>
      </c>
      <c r="FT57" s="194">
        <v>0</v>
      </c>
      <c r="FU57" s="194">
        <v>0</v>
      </c>
      <c r="FV57" s="194">
        <v>0</v>
      </c>
      <c r="FW57" s="194">
        <v>0</v>
      </c>
      <c r="FX57" s="194">
        <v>0</v>
      </c>
      <c r="FY57" s="194">
        <v>0</v>
      </c>
      <c r="FZ57" s="194">
        <v>0</v>
      </c>
      <c r="GA57" s="187"/>
      <c r="GB57" s="194">
        <v>0</v>
      </c>
      <c r="GC57" s="194">
        <v>0</v>
      </c>
      <c r="GD57" s="194">
        <v>0</v>
      </c>
      <c r="GE57" s="194">
        <v>0</v>
      </c>
      <c r="GF57" s="194">
        <v>0</v>
      </c>
      <c r="GG57" s="194">
        <v>0</v>
      </c>
      <c r="GH57" s="194">
        <v>0</v>
      </c>
      <c r="GI57" s="194">
        <v>0</v>
      </c>
      <c r="GJ57" s="194">
        <v>0</v>
      </c>
      <c r="GK57" s="194">
        <v>0</v>
      </c>
      <c r="GL57" s="194">
        <v>0</v>
      </c>
      <c r="GM57" s="194">
        <v>0</v>
      </c>
      <c r="GN57" s="194">
        <v>0</v>
      </c>
      <c r="GO57" s="194">
        <v>0</v>
      </c>
      <c r="GP57" s="194">
        <v>0</v>
      </c>
      <c r="GQ57" s="194">
        <v>0</v>
      </c>
      <c r="GR57" s="194">
        <v>0</v>
      </c>
      <c r="GS57" s="194">
        <v>0</v>
      </c>
      <c r="GT57" s="194">
        <v>0</v>
      </c>
      <c r="GU57" s="194">
        <v>0</v>
      </c>
      <c r="GV57" s="194">
        <v>0</v>
      </c>
      <c r="GW57" s="194">
        <v>0</v>
      </c>
      <c r="GX57" s="194">
        <v>0</v>
      </c>
      <c r="GY57" s="194">
        <v>0</v>
      </c>
      <c r="GZ57" s="194">
        <v>76.159315730754926</v>
      </c>
      <c r="HA57" s="194">
        <v>0</v>
      </c>
      <c r="HB57" s="194">
        <v>0</v>
      </c>
      <c r="HC57" s="194">
        <v>0</v>
      </c>
      <c r="HD57" s="194">
        <v>0</v>
      </c>
      <c r="HE57" s="194">
        <v>0</v>
      </c>
      <c r="HF57" s="194">
        <v>0</v>
      </c>
      <c r="HG57" s="194">
        <v>0</v>
      </c>
      <c r="HH57" s="194">
        <v>0</v>
      </c>
      <c r="HI57" s="194">
        <v>0</v>
      </c>
      <c r="HJ57" s="194">
        <v>0</v>
      </c>
      <c r="HK57" s="194">
        <v>0</v>
      </c>
      <c r="HL57" s="194">
        <v>0</v>
      </c>
      <c r="HM57" s="194">
        <v>2238.8442851082186</v>
      </c>
      <c r="HN57" s="194">
        <v>0</v>
      </c>
      <c r="HO57" s="194">
        <v>0</v>
      </c>
      <c r="HP57" s="194">
        <v>0</v>
      </c>
      <c r="HQ57" s="194">
        <v>0</v>
      </c>
      <c r="HR57" s="194">
        <v>0</v>
      </c>
      <c r="HS57" s="194">
        <v>0</v>
      </c>
      <c r="HT57" s="194">
        <v>0</v>
      </c>
      <c r="HU57" s="194">
        <v>0</v>
      </c>
      <c r="HV57" s="194">
        <v>0</v>
      </c>
      <c r="HW57" s="194">
        <v>0</v>
      </c>
      <c r="HX57" s="194">
        <v>0</v>
      </c>
      <c r="HY57" s="194">
        <v>0</v>
      </c>
      <c r="HZ57" s="194">
        <v>0</v>
      </c>
      <c r="IA57" s="194">
        <v>0</v>
      </c>
      <c r="IB57" s="194">
        <v>0</v>
      </c>
      <c r="IC57" s="194">
        <v>0</v>
      </c>
      <c r="ID57" s="194">
        <v>0</v>
      </c>
      <c r="IE57" s="194">
        <v>0</v>
      </c>
      <c r="IF57" s="194">
        <v>0</v>
      </c>
      <c r="IG57" s="194">
        <v>0</v>
      </c>
      <c r="IH57" s="194">
        <v>0</v>
      </c>
      <c r="II57" s="194">
        <v>0</v>
      </c>
      <c r="IJ57" s="194">
        <v>0</v>
      </c>
      <c r="IK57" s="194">
        <v>0</v>
      </c>
      <c r="IL57" s="194">
        <v>0</v>
      </c>
      <c r="IM57" s="194">
        <v>0</v>
      </c>
      <c r="IN57" s="194">
        <v>0</v>
      </c>
      <c r="IO57" s="194">
        <v>0</v>
      </c>
      <c r="IP57" s="194">
        <v>0</v>
      </c>
      <c r="IQ57" s="194">
        <v>0</v>
      </c>
      <c r="IR57" s="194">
        <v>0</v>
      </c>
      <c r="IS57" s="194">
        <v>0</v>
      </c>
      <c r="IT57" s="194">
        <v>0</v>
      </c>
      <c r="IU57" s="194">
        <v>0</v>
      </c>
      <c r="IV57" s="194">
        <v>0</v>
      </c>
      <c r="IW57" s="194">
        <v>0</v>
      </c>
      <c r="IX57" s="194">
        <v>0</v>
      </c>
      <c r="IY57" s="194">
        <v>0</v>
      </c>
      <c r="IZ57" s="194">
        <v>0</v>
      </c>
      <c r="JA57" s="194">
        <v>0</v>
      </c>
      <c r="JB57" s="194">
        <v>0</v>
      </c>
      <c r="JC57" s="194">
        <v>0</v>
      </c>
      <c r="JD57" s="194">
        <v>0</v>
      </c>
      <c r="JE57" s="194">
        <v>0</v>
      </c>
      <c r="JF57" s="194">
        <v>0</v>
      </c>
      <c r="JG57" s="194">
        <v>0</v>
      </c>
      <c r="JH57" s="194">
        <v>0</v>
      </c>
      <c r="JI57" s="194">
        <v>0</v>
      </c>
      <c r="JJ57" s="194">
        <v>0</v>
      </c>
      <c r="JK57" s="194">
        <v>0</v>
      </c>
      <c r="JL57" s="194">
        <v>0</v>
      </c>
      <c r="JM57" s="194">
        <v>0</v>
      </c>
      <c r="JN57" s="194">
        <v>0</v>
      </c>
      <c r="JO57" s="194">
        <v>0</v>
      </c>
      <c r="JP57" s="194">
        <v>0</v>
      </c>
      <c r="JQ57" s="194">
        <v>0</v>
      </c>
      <c r="JR57" s="194">
        <v>0</v>
      </c>
      <c r="JS57" s="194">
        <v>0</v>
      </c>
      <c r="JT57" s="194">
        <v>0</v>
      </c>
      <c r="JU57" s="194">
        <v>0</v>
      </c>
      <c r="JV57" s="194">
        <v>0</v>
      </c>
    </row>
    <row r="58" spans="2:282">
      <c r="B58" s="49" t="s">
        <v>103</v>
      </c>
      <c r="C58" s="39" t="s">
        <v>120</v>
      </c>
      <c r="D58" s="34" t="s">
        <v>192</v>
      </c>
      <c r="E58" s="46"/>
      <c r="F58" s="66"/>
      <c r="G58" s="68"/>
      <c r="H58" s="45">
        <f t="shared" si="9"/>
        <v>0</v>
      </c>
      <c r="GA58" s="187"/>
    </row>
    <row r="59" spans="2:282">
      <c r="B59" s="56" t="s">
        <v>104</v>
      </c>
      <c r="C59" s="54" t="s">
        <v>105</v>
      </c>
      <c r="D59" s="7"/>
      <c r="E59" s="46"/>
      <c r="F59" s="66"/>
      <c r="G59" s="68"/>
      <c r="H59" s="45">
        <f t="shared" si="9"/>
        <v>0</v>
      </c>
      <c r="GA59" s="187"/>
    </row>
    <row r="60" spans="2:282">
      <c r="B60" s="48" t="s">
        <v>106</v>
      </c>
      <c r="C60" s="39" t="s">
        <v>107</v>
      </c>
      <c r="D60" s="34" t="s">
        <v>210</v>
      </c>
      <c r="E60" s="114" t="s">
        <v>680</v>
      </c>
      <c r="F60" s="115" t="s">
        <v>679</v>
      </c>
      <c r="G60" s="68">
        <v>173490.10276572523</v>
      </c>
      <c r="H60" s="125">
        <f>SUM(I60:JV60)</f>
        <v>173490.10276572523</v>
      </c>
      <c r="I60" s="194">
        <v>0</v>
      </c>
      <c r="J60" s="194">
        <v>0</v>
      </c>
      <c r="K60" s="194">
        <v>0</v>
      </c>
      <c r="L60" s="194">
        <v>0</v>
      </c>
      <c r="M60" s="194">
        <v>0</v>
      </c>
      <c r="N60" s="194">
        <v>0</v>
      </c>
      <c r="O60" s="194">
        <v>0</v>
      </c>
      <c r="P60" s="194">
        <v>0</v>
      </c>
      <c r="Q60" s="194">
        <v>0</v>
      </c>
      <c r="R60" s="194">
        <v>0</v>
      </c>
      <c r="S60" s="194">
        <v>0</v>
      </c>
      <c r="T60" s="194">
        <v>0</v>
      </c>
      <c r="U60" s="194">
        <v>0</v>
      </c>
      <c r="V60" s="194">
        <v>0</v>
      </c>
      <c r="W60" s="194">
        <v>0</v>
      </c>
      <c r="X60" s="194">
        <v>0</v>
      </c>
      <c r="Y60" s="194">
        <v>0</v>
      </c>
      <c r="Z60" s="194">
        <v>0</v>
      </c>
      <c r="AA60" s="194">
        <v>0</v>
      </c>
      <c r="AB60" s="194">
        <v>0</v>
      </c>
      <c r="AC60" s="194">
        <v>0</v>
      </c>
      <c r="AD60" s="194">
        <v>0</v>
      </c>
      <c r="AE60" s="194">
        <v>0</v>
      </c>
      <c r="AF60" s="194">
        <v>0</v>
      </c>
      <c r="AG60" s="194">
        <v>0</v>
      </c>
      <c r="AH60" s="194">
        <v>0</v>
      </c>
      <c r="AI60" s="194">
        <v>0</v>
      </c>
      <c r="AJ60" s="194">
        <v>0</v>
      </c>
      <c r="AK60" s="194">
        <v>0</v>
      </c>
      <c r="AL60" s="194">
        <v>0</v>
      </c>
      <c r="AM60" s="194">
        <v>0</v>
      </c>
      <c r="AN60" s="194">
        <v>0</v>
      </c>
      <c r="AO60" s="194">
        <v>0</v>
      </c>
      <c r="AP60" s="194">
        <v>0</v>
      </c>
      <c r="AQ60" s="194">
        <v>0</v>
      </c>
      <c r="AR60" s="194">
        <v>0</v>
      </c>
      <c r="AS60" s="194">
        <v>0</v>
      </c>
      <c r="AT60" s="194">
        <v>0</v>
      </c>
      <c r="AU60" s="194">
        <v>0</v>
      </c>
      <c r="AV60" s="194">
        <v>0</v>
      </c>
      <c r="AW60" s="194">
        <v>0</v>
      </c>
      <c r="AX60" s="194">
        <v>0</v>
      </c>
      <c r="AY60" s="194">
        <v>0</v>
      </c>
      <c r="AZ60" s="194">
        <v>0</v>
      </c>
      <c r="BA60" s="194">
        <v>0</v>
      </c>
      <c r="BB60" s="194">
        <v>0</v>
      </c>
      <c r="BC60" s="194">
        <v>0</v>
      </c>
      <c r="BD60" s="194">
        <v>0</v>
      </c>
      <c r="BE60" s="194">
        <v>0</v>
      </c>
      <c r="BF60" s="194">
        <v>0</v>
      </c>
      <c r="BG60" s="194">
        <v>0</v>
      </c>
      <c r="BH60" s="194">
        <v>0</v>
      </c>
      <c r="BI60" s="194">
        <v>0</v>
      </c>
      <c r="BJ60" s="194">
        <v>0</v>
      </c>
      <c r="BK60" s="194">
        <v>0</v>
      </c>
      <c r="BL60" s="194">
        <v>0</v>
      </c>
      <c r="BM60" s="194">
        <v>0</v>
      </c>
      <c r="BN60" s="194">
        <v>0</v>
      </c>
      <c r="BO60" s="194">
        <v>0</v>
      </c>
      <c r="BP60" s="194">
        <v>0</v>
      </c>
      <c r="BQ60" s="194">
        <v>0</v>
      </c>
      <c r="BR60" s="194">
        <v>0</v>
      </c>
      <c r="BS60" s="194">
        <v>0</v>
      </c>
      <c r="BT60" s="194">
        <v>0</v>
      </c>
      <c r="BU60" s="194">
        <v>0</v>
      </c>
      <c r="BV60" s="194">
        <v>0</v>
      </c>
      <c r="BW60" s="194">
        <v>0</v>
      </c>
      <c r="BX60" s="194">
        <v>0</v>
      </c>
      <c r="BY60" s="194">
        <v>0</v>
      </c>
      <c r="BZ60" s="194">
        <v>0</v>
      </c>
      <c r="CA60" s="194">
        <v>0</v>
      </c>
      <c r="CB60" s="194">
        <v>0</v>
      </c>
      <c r="CC60" s="194">
        <v>0</v>
      </c>
      <c r="CD60" s="194">
        <v>0</v>
      </c>
      <c r="CE60" s="194">
        <v>0</v>
      </c>
      <c r="CF60" s="194">
        <v>0</v>
      </c>
      <c r="CG60" s="194">
        <v>0</v>
      </c>
      <c r="CH60" s="194">
        <v>0</v>
      </c>
      <c r="CI60" s="194">
        <v>0</v>
      </c>
      <c r="CJ60" s="194">
        <v>0</v>
      </c>
      <c r="CK60" s="194">
        <v>0</v>
      </c>
      <c r="CL60" s="194">
        <v>0</v>
      </c>
      <c r="CM60" s="194">
        <v>0</v>
      </c>
      <c r="CN60" s="194">
        <v>0</v>
      </c>
      <c r="CO60" s="194">
        <v>0</v>
      </c>
      <c r="CP60" s="194">
        <v>0</v>
      </c>
      <c r="CQ60" s="194">
        <v>0</v>
      </c>
      <c r="CR60" s="194">
        <v>0</v>
      </c>
      <c r="CS60" s="194">
        <v>0</v>
      </c>
      <c r="CT60" s="194">
        <v>0</v>
      </c>
      <c r="CU60" s="194">
        <v>0</v>
      </c>
      <c r="CV60" s="194">
        <v>0</v>
      </c>
      <c r="CW60" s="194">
        <v>0</v>
      </c>
      <c r="CX60" s="194">
        <v>0</v>
      </c>
      <c r="CY60" s="194">
        <v>0</v>
      </c>
      <c r="CZ60" s="194">
        <v>0</v>
      </c>
      <c r="DA60" s="194">
        <v>0</v>
      </c>
      <c r="DB60" s="194">
        <v>0</v>
      </c>
      <c r="DC60" s="194">
        <v>0</v>
      </c>
      <c r="DD60" s="194">
        <v>0</v>
      </c>
      <c r="DE60" s="194">
        <v>0</v>
      </c>
      <c r="DF60" s="194">
        <v>0</v>
      </c>
      <c r="DG60" s="194">
        <v>0</v>
      </c>
      <c r="DH60" s="194">
        <v>0</v>
      </c>
      <c r="DI60" s="194">
        <v>0</v>
      </c>
      <c r="DJ60" s="194">
        <v>0</v>
      </c>
      <c r="DK60" s="194">
        <v>0</v>
      </c>
      <c r="DL60" s="194">
        <v>0</v>
      </c>
      <c r="DM60" s="194">
        <v>0</v>
      </c>
      <c r="DN60" s="194">
        <v>0</v>
      </c>
      <c r="DO60" s="194">
        <v>0</v>
      </c>
      <c r="DP60" s="194">
        <v>0</v>
      </c>
      <c r="DQ60" s="194">
        <v>0</v>
      </c>
      <c r="DR60" s="194">
        <v>0</v>
      </c>
      <c r="DS60" s="194">
        <v>0</v>
      </c>
      <c r="DT60" s="194">
        <v>0</v>
      </c>
      <c r="DU60" s="194">
        <v>0</v>
      </c>
      <c r="DV60" s="194">
        <v>0</v>
      </c>
      <c r="DW60" s="194">
        <v>0</v>
      </c>
      <c r="DX60" s="194">
        <v>0</v>
      </c>
      <c r="DY60" s="194">
        <v>0</v>
      </c>
      <c r="DZ60" s="194">
        <v>0</v>
      </c>
      <c r="EA60" s="194">
        <v>0</v>
      </c>
      <c r="EB60" s="194">
        <v>0</v>
      </c>
      <c r="EC60" s="194">
        <v>0</v>
      </c>
      <c r="ED60" s="194">
        <v>0</v>
      </c>
      <c r="EE60" s="194">
        <v>0</v>
      </c>
      <c r="EF60" s="194">
        <v>0</v>
      </c>
      <c r="EG60" s="194">
        <v>0</v>
      </c>
      <c r="EH60" s="194">
        <v>0</v>
      </c>
      <c r="EI60" s="194">
        <v>0</v>
      </c>
      <c r="EJ60" s="194">
        <v>0</v>
      </c>
      <c r="EK60" s="194">
        <v>0</v>
      </c>
      <c r="EL60" s="194">
        <v>0</v>
      </c>
      <c r="EM60" s="194">
        <v>0</v>
      </c>
      <c r="EN60" s="194">
        <v>0</v>
      </c>
      <c r="EO60" s="194">
        <v>0</v>
      </c>
      <c r="EP60" s="194">
        <v>0</v>
      </c>
      <c r="EQ60" s="194">
        <v>0</v>
      </c>
      <c r="ER60" s="194">
        <v>0</v>
      </c>
      <c r="ES60" s="194">
        <v>0</v>
      </c>
      <c r="ET60" s="194">
        <v>0</v>
      </c>
      <c r="EU60" s="194">
        <v>0</v>
      </c>
      <c r="EV60" s="194">
        <v>0</v>
      </c>
      <c r="EW60" s="194">
        <v>0</v>
      </c>
      <c r="EX60" s="194">
        <v>0</v>
      </c>
      <c r="EY60" s="194">
        <v>0</v>
      </c>
      <c r="EZ60" s="194">
        <v>0</v>
      </c>
      <c r="FA60" s="194">
        <v>0</v>
      </c>
      <c r="FB60" s="194">
        <v>0</v>
      </c>
      <c r="FC60" s="194">
        <v>0</v>
      </c>
      <c r="FD60" s="194">
        <v>0</v>
      </c>
      <c r="FE60" s="194">
        <v>0</v>
      </c>
      <c r="FF60" s="194">
        <v>0</v>
      </c>
      <c r="FG60" s="194">
        <v>0</v>
      </c>
      <c r="FH60" s="194">
        <v>0</v>
      </c>
      <c r="FI60" s="194">
        <v>0</v>
      </c>
      <c r="FJ60" s="194">
        <v>0</v>
      </c>
      <c r="FK60" s="194">
        <v>0</v>
      </c>
      <c r="FL60" s="194">
        <v>0</v>
      </c>
      <c r="FM60" s="194">
        <v>0</v>
      </c>
      <c r="FN60" s="194">
        <v>0</v>
      </c>
      <c r="FO60" s="194">
        <v>0</v>
      </c>
      <c r="FP60" s="194">
        <v>0</v>
      </c>
      <c r="FQ60" s="194">
        <v>0</v>
      </c>
      <c r="FR60" s="194">
        <v>0</v>
      </c>
      <c r="FS60" s="194">
        <v>0</v>
      </c>
      <c r="FT60" s="194">
        <v>0</v>
      </c>
      <c r="FU60" s="194">
        <v>0</v>
      </c>
      <c r="FV60" s="194">
        <v>0</v>
      </c>
      <c r="FW60" s="194">
        <v>0</v>
      </c>
      <c r="FX60" s="194">
        <v>0</v>
      </c>
      <c r="FY60" s="194">
        <v>0</v>
      </c>
      <c r="FZ60" s="194">
        <v>0</v>
      </c>
      <c r="GA60" s="187"/>
      <c r="GB60" s="127">
        <v>0</v>
      </c>
      <c r="GC60" s="127">
        <v>0</v>
      </c>
      <c r="GD60" s="127">
        <v>0</v>
      </c>
      <c r="GE60" s="127">
        <v>0</v>
      </c>
      <c r="GF60" s="127">
        <v>0</v>
      </c>
      <c r="GG60" s="127">
        <v>0</v>
      </c>
      <c r="GH60" s="127">
        <v>0</v>
      </c>
      <c r="GI60" s="127">
        <v>0</v>
      </c>
      <c r="GJ60" s="127">
        <v>0</v>
      </c>
      <c r="GK60" s="127">
        <v>0</v>
      </c>
      <c r="GL60" s="127">
        <v>0</v>
      </c>
      <c r="GM60" s="127">
        <v>0</v>
      </c>
      <c r="GN60" s="127">
        <v>0</v>
      </c>
      <c r="GO60" s="127">
        <v>0</v>
      </c>
      <c r="GP60" s="127">
        <v>0</v>
      </c>
      <c r="GQ60" s="127">
        <v>0</v>
      </c>
      <c r="GR60" s="127">
        <v>0</v>
      </c>
      <c r="GS60" s="127">
        <v>0</v>
      </c>
      <c r="GT60" s="127">
        <v>0</v>
      </c>
      <c r="GU60" s="127">
        <v>0</v>
      </c>
      <c r="GV60" s="127">
        <v>0</v>
      </c>
      <c r="GW60" s="127">
        <v>0</v>
      </c>
      <c r="GX60" s="127">
        <v>0</v>
      </c>
      <c r="GY60" s="127">
        <v>0</v>
      </c>
      <c r="GZ60" s="127">
        <v>0</v>
      </c>
      <c r="HA60" s="127">
        <v>0</v>
      </c>
      <c r="HB60" s="127">
        <v>0</v>
      </c>
      <c r="HC60" s="127">
        <v>0</v>
      </c>
      <c r="HD60" s="127">
        <v>0</v>
      </c>
      <c r="HE60" s="127">
        <v>0</v>
      </c>
      <c r="HF60" s="127">
        <v>0</v>
      </c>
      <c r="HG60" s="127">
        <v>0</v>
      </c>
      <c r="HH60" s="127">
        <v>0</v>
      </c>
      <c r="HI60" s="127">
        <v>0</v>
      </c>
      <c r="HJ60" s="127">
        <v>0</v>
      </c>
      <c r="HK60" s="127">
        <v>0</v>
      </c>
      <c r="HL60" s="127">
        <v>0</v>
      </c>
      <c r="HM60" s="127">
        <v>0</v>
      </c>
      <c r="HN60" s="127">
        <v>0</v>
      </c>
      <c r="HO60" s="127">
        <v>0</v>
      </c>
      <c r="HP60" s="127">
        <v>0</v>
      </c>
      <c r="HQ60" s="127">
        <v>0</v>
      </c>
      <c r="HR60" s="127">
        <v>0</v>
      </c>
      <c r="HS60" s="127">
        <v>0</v>
      </c>
      <c r="HT60" s="127">
        <v>0</v>
      </c>
      <c r="HU60" s="127">
        <v>0</v>
      </c>
      <c r="HV60" s="127">
        <v>0</v>
      </c>
      <c r="HW60" s="127">
        <v>173490.10276572523</v>
      </c>
      <c r="HX60" s="127">
        <v>0</v>
      </c>
      <c r="HY60" s="127">
        <v>0</v>
      </c>
      <c r="HZ60" s="127">
        <v>0</v>
      </c>
      <c r="IA60" s="127">
        <v>0</v>
      </c>
      <c r="IB60" s="127">
        <v>0</v>
      </c>
      <c r="IC60" s="127">
        <v>0</v>
      </c>
      <c r="ID60" s="127">
        <v>0</v>
      </c>
      <c r="IE60" s="127">
        <v>0</v>
      </c>
      <c r="IF60" s="127">
        <v>0</v>
      </c>
      <c r="IG60" s="127">
        <v>0</v>
      </c>
      <c r="IH60" s="127">
        <v>0</v>
      </c>
      <c r="II60" s="127">
        <v>0</v>
      </c>
      <c r="IJ60" s="127">
        <v>0</v>
      </c>
      <c r="IK60" s="127">
        <v>0</v>
      </c>
      <c r="IL60" s="127">
        <v>0</v>
      </c>
      <c r="IM60" s="127">
        <v>0</v>
      </c>
      <c r="IN60" s="127">
        <v>0</v>
      </c>
      <c r="IO60" s="127">
        <v>0</v>
      </c>
      <c r="IP60" s="127">
        <v>0</v>
      </c>
      <c r="IQ60" s="127">
        <v>0</v>
      </c>
      <c r="IR60" s="127">
        <v>0</v>
      </c>
      <c r="IS60" s="127">
        <v>0</v>
      </c>
      <c r="IT60" s="127">
        <v>0</v>
      </c>
      <c r="IU60" s="127">
        <v>0</v>
      </c>
      <c r="IV60" s="127">
        <v>0</v>
      </c>
      <c r="IW60" s="127">
        <v>0</v>
      </c>
      <c r="IX60" s="127">
        <v>0</v>
      </c>
      <c r="IY60" s="127">
        <v>0</v>
      </c>
      <c r="IZ60" s="127">
        <v>0</v>
      </c>
      <c r="JA60" s="127">
        <v>0</v>
      </c>
      <c r="JB60" s="127">
        <v>0</v>
      </c>
      <c r="JC60" s="127">
        <v>0</v>
      </c>
      <c r="JD60" s="127">
        <v>0</v>
      </c>
      <c r="JE60" s="127">
        <v>0</v>
      </c>
      <c r="JF60" s="127">
        <v>0</v>
      </c>
      <c r="JG60" s="127">
        <v>0</v>
      </c>
      <c r="JH60" s="127">
        <v>0</v>
      </c>
      <c r="JI60" s="127">
        <v>0</v>
      </c>
      <c r="JJ60" s="127">
        <v>0</v>
      </c>
      <c r="JK60" s="127">
        <v>0</v>
      </c>
      <c r="JL60" s="127">
        <v>0</v>
      </c>
      <c r="JM60" s="127">
        <v>0</v>
      </c>
      <c r="JN60" s="127">
        <v>0</v>
      </c>
      <c r="JO60" s="127">
        <v>0</v>
      </c>
      <c r="JP60" s="127">
        <v>0</v>
      </c>
      <c r="JQ60" s="127">
        <v>0</v>
      </c>
      <c r="JR60" s="127">
        <v>0</v>
      </c>
      <c r="JS60" s="127">
        <v>0</v>
      </c>
      <c r="JT60" s="127">
        <v>0</v>
      </c>
      <c r="JU60" s="127">
        <v>0</v>
      </c>
      <c r="JV60" s="127">
        <v>0</v>
      </c>
    </row>
    <row r="61" spans="2:282">
      <c r="B61" s="49" t="s">
        <v>108</v>
      </c>
      <c r="C61" s="39" t="s">
        <v>109</v>
      </c>
      <c r="D61" s="34" t="s">
        <v>192</v>
      </c>
      <c r="E61" s="46"/>
      <c r="F61" s="66"/>
      <c r="G61" s="70"/>
      <c r="H61" s="45">
        <f t="shared" si="9"/>
        <v>0</v>
      </c>
      <c r="GA61" s="187"/>
    </row>
    <row r="62" spans="2:282">
      <c r="B62" s="48" t="s">
        <v>110</v>
      </c>
      <c r="C62" s="39" t="s">
        <v>111</v>
      </c>
      <c r="D62" s="34" t="s">
        <v>192</v>
      </c>
      <c r="E62" s="46"/>
      <c r="F62" s="66"/>
      <c r="G62" s="68"/>
      <c r="H62" s="45">
        <f t="shared" si="9"/>
        <v>0</v>
      </c>
      <c r="GA62" s="187"/>
    </row>
    <row r="63" spans="2:282">
      <c r="B63" s="49" t="s">
        <v>112</v>
      </c>
      <c r="C63" s="39" t="s">
        <v>113</v>
      </c>
      <c r="D63" s="34" t="s">
        <v>192</v>
      </c>
      <c r="E63" s="46"/>
      <c r="F63" s="66"/>
      <c r="G63" s="68"/>
      <c r="H63" s="45">
        <f t="shared" si="9"/>
        <v>0</v>
      </c>
      <c r="GA63" s="187"/>
    </row>
    <row r="64" spans="2:282">
      <c r="B64" s="49"/>
      <c r="C64" s="39"/>
      <c r="D64" s="7"/>
      <c r="E64" s="46"/>
      <c r="F64" s="66"/>
      <c r="G64" s="68"/>
      <c r="H64" s="45">
        <f t="shared" si="9"/>
        <v>0</v>
      </c>
      <c r="GA64" s="187"/>
    </row>
    <row r="65" spans="2:282">
      <c r="B65" s="49" t="s">
        <v>202</v>
      </c>
      <c r="C65" s="107" t="s">
        <v>201</v>
      </c>
      <c r="D65" s="34" t="s">
        <v>192</v>
      </c>
      <c r="E65" s="46"/>
      <c r="F65" s="66"/>
      <c r="G65" s="68"/>
      <c r="H65" s="45">
        <f t="shared" si="9"/>
        <v>0</v>
      </c>
      <c r="GA65" s="187"/>
    </row>
    <row r="66" spans="2:282">
      <c r="B66" s="2"/>
      <c r="C66" s="40"/>
      <c r="D66" s="9"/>
      <c r="E66" s="47"/>
      <c r="F66" s="67"/>
      <c r="G66" s="71"/>
      <c r="H66" s="196">
        <f t="shared" si="9"/>
        <v>0</v>
      </c>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197"/>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row>
    <row r="67" spans="2:282">
      <c r="G67" s="72"/>
    </row>
    <row r="68" spans="2:282">
      <c r="E68" s="11"/>
      <c r="F68" s="11"/>
      <c r="G68" s="177" t="s">
        <v>170</v>
      </c>
      <c r="H68" s="178" t="s">
        <v>168</v>
      </c>
    </row>
    <row r="69" spans="2:282" ht="21">
      <c r="B69" s="57" t="s">
        <v>121</v>
      </c>
      <c r="G69" s="178">
        <f>SUM(G10:G66)</f>
        <v>33603494.149288364</v>
      </c>
      <c r="H69" s="178">
        <f>SUM(H10:H66)</f>
        <v>33547862.795305923</v>
      </c>
    </row>
    <row r="70" spans="2:282">
      <c r="C70" s="98"/>
    </row>
    <row r="71" spans="2:282">
      <c r="F71" s="179" t="s">
        <v>543</v>
      </c>
    </row>
    <row r="72" spans="2:282">
      <c r="F72" s="11" t="s">
        <v>397</v>
      </c>
      <c r="G72" s="180">
        <v>29075989.699759595</v>
      </c>
      <c r="H72" s="180">
        <v>29087502.699759595</v>
      </c>
    </row>
    <row r="74" spans="2:282">
      <c r="F74" s="11" t="s">
        <v>544</v>
      </c>
      <c r="G74" s="180">
        <v>4527504.449528764</v>
      </c>
      <c r="H74" s="180">
        <v>4460360.0955463294</v>
      </c>
    </row>
    <row r="76" spans="2:282">
      <c r="F76" s="181" t="s">
        <v>335</v>
      </c>
      <c r="G76" s="182">
        <f>+G69-G72-G74</f>
        <v>0</v>
      </c>
      <c r="H76" s="182">
        <f>+H69-H72-H74</f>
        <v>0</v>
      </c>
    </row>
    <row r="79" spans="2:282">
      <c r="B79" s="1"/>
    </row>
    <row r="80" spans="2:282">
      <c r="B80" s="1"/>
    </row>
    <row r="81" spans="2:2">
      <c r="B81" s="1"/>
    </row>
    <row r="82" spans="2:2">
      <c r="B82" s="1"/>
    </row>
    <row r="83" spans="2:2">
      <c r="B83" s="1"/>
    </row>
    <row r="84" spans="2:2">
      <c r="B84" s="1"/>
    </row>
    <row r="85" spans="2:2">
      <c r="B85" s="1"/>
    </row>
    <row r="86" spans="2:2">
      <c r="B86" s="1"/>
    </row>
    <row r="87" spans="2:2">
      <c r="B87" s="1"/>
    </row>
    <row r="88" spans="2:2">
      <c r="B88" s="1"/>
    </row>
    <row r="89" spans="2:2">
      <c r="B89" s="1"/>
    </row>
    <row r="90" spans="2:2">
      <c r="B90" s="1"/>
    </row>
    <row r="91" spans="2:2">
      <c r="B91" s="1"/>
    </row>
    <row r="93" spans="2:2">
      <c r="B93" s="1"/>
    </row>
  </sheetData>
  <mergeCells count="5">
    <mergeCell ref="B8:D8"/>
    <mergeCell ref="E8:G8"/>
    <mergeCell ref="E7:G7"/>
    <mergeCell ref="H8:FD8"/>
    <mergeCell ref="H7:FD7"/>
  </mergeCells>
  <conditionalFormatting sqref="D54:D65 D12:D52">
    <cfRule type="containsText" dxfId="9" priority="10" operator="containsText" text="Including;Not Applicable;Not included">
      <formula>NOT(ISERROR(SEARCH("Including;Not Applicable;Not included",D12)))</formula>
    </cfRule>
  </conditionalFormatting>
  <conditionalFormatting sqref="D53">
    <cfRule type="containsText" dxfId="8" priority="9" operator="containsText" text="Including;Not Applicable;Not included">
      <formula>NOT(ISERROR(SEARCH("Including;Not Applicable;Not included",D53)))</formula>
    </cfRule>
  </conditionalFormatting>
  <conditionalFormatting sqref="D44:D48">
    <cfRule type="containsText" dxfId="7" priority="8" operator="containsText" text="Including;Not Applicable;Not included">
      <formula>NOT(ISERROR(SEARCH("Including;Not Applicable;Not included",D44)))</formula>
    </cfRule>
  </conditionalFormatting>
  <conditionalFormatting sqref="D13">
    <cfRule type="containsText" dxfId="6" priority="7" operator="containsText" text="Including;Not Applicable;Not included">
      <formula>NOT(ISERROR(SEARCH("Including;Not Applicable;Not included",D13)))</formula>
    </cfRule>
  </conditionalFormatting>
  <conditionalFormatting sqref="D43">
    <cfRule type="containsText" dxfId="5" priority="6" operator="containsText" text="Including;Not Applicable;Not included">
      <formula>NOT(ISERROR(SEARCH("Including;Not Applicable;Not included",D43)))</formula>
    </cfRule>
  </conditionalFormatting>
  <conditionalFormatting sqref="D47:D48">
    <cfRule type="containsText" dxfId="4" priority="5" operator="containsText" text="Including;Not Applicable;Not included">
      <formula>NOT(ISERROR(SEARCH("Including;Not Applicable;Not included",D47)))</formula>
    </cfRule>
  </conditionalFormatting>
  <conditionalFormatting sqref="D48">
    <cfRule type="containsText" dxfId="3" priority="4" operator="containsText" text="Including;Not Applicable;Not included">
      <formula>NOT(ISERROR(SEARCH("Including;Not Applicable;Not included",D48)))</formula>
    </cfRule>
  </conditionalFormatting>
  <conditionalFormatting sqref="D56">
    <cfRule type="containsText" dxfId="2" priority="3" operator="containsText" text="Including;Not Applicable;Not included">
      <formula>NOT(ISERROR(SEARCH("Including;Not Applicable;Not included",D56)))</formula>
    </cfRule>
  </conditionalFormatting>
  <conditionalFormatting sqref="D57">
    <cfRule type="containsText" dxfId="1" priority="2" operator="containsText" text="Including;Not Applicable;Not included">
      <formula>NOT(ISERROR(SEARCH("Including;Not Applicable;Not included",D57)))</formula>
    </cfRule>
  </conditionalFormatting>
  <conditionalFormatting sqref="D60">
    <cfRule type="containsText" dxfId="0" priority="1" operator="containsText" text="Including;Not Applicable;Not included">
      <formula>NOT(ISERROR(SEARCH("Including;Not Applicable;Not included",D60)))</formula>
    </cfRule>
  </conditionalFormatting>
  <dataValidations count="1">
    <dataValidation type="list" showInputMessage="1" showErrorMessage="1" errorTitle="Unrecognized format" error="Please choose among the following options: Included, Not applicable or Not included" promptTitle="Included in EITI Report" prompt="_x000a_Please choose among the following options: _x000a__x000a_Included and reconciled_x000a_Included partially reconciled_x000a_Included not reconciled_x000a_Not included_x000a_Not applicable" sqref="D65 D50:D58 D12:D17 D22:D24 D43:D48 D39:D41 D26:D30 D33:D35 D19:D20 D60:D63">
      <formula1>"Included and reconciled,Included not reconciled,Included partially reconciled,Not included,Not applicable,&lt;Choose option&gt;"</formula1>
    </dataValidation>
  </dataValidations>
  <pageMargins left="0.75" right="0.75" top="1" bottom="1" header="0.5" footer="0.5"/>
  <pageSetup paperSize="9" scale="47" fitToWidth="0" orientation="landscape" horizontalDpi="2400" verticalDpi="240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workbookViewId="0">
      <selection activeCell="D10" sqref="D10"/>
    </sheetView>
  </sheetViews>
  <sheetFormatPr defaultColWidth="3.5" defaultRowHeight="24" customHeight="1"/>
  <cols>
    <col min="1" max="1" width="3.5" style="76"/>
    <col min="2" max="2" width="10.375" style="76" customWidth="1"/>
    <col min="3" max="3" width="8" style="76" customWidth="1"/>
    <col min="4" max="4" width="60.375" style="76" customWidth="1"/>
    <col min="5" max="5" width="2" style="79" customWidth="1"/>
    <col min="6" max="16384" width="3.5" style="76"/>
  </cols>
  <sheetData>
    <row r="1" spans="2:5" ht="15.95" customHeight="1">
      <c r="E1" s="76"/>
    </row>
    <row r="2" spans="2:5" ht="24.95" customHeight="1">
      <c r="B2" s="77" t="s">
        <v>173</v>
      </c>
      <c r="E2" s="76"/>
    </row>
    <row r="3" spans="2:5" ht="15.95" customHeight="1">
      <c r="B3" s="78" t="s">
        <v>35</v>
      </c>
      <c r="E3" s="76"/>
    </row>
    <row r="4" spans="2:5" ht="15.95" customHeight="1">
      <c r="B4" s="83" t="s">
        <v>176</v>
      </c>
      <c r="C4" s="83" t="s">
        <v>175</v>
      </c>
      <c r="D4" s="15" t="s">
        <v>177</v>
      </c>
      <c r="E4" s="76"/>
    </row>
    <row r="5" spans="2:5" ht="15.95" customHeight="1">
      <c r="B5" s="80">
        <v>42023</v>
      </c>
      <c r="C5" s="81" t="s">
        <v>179</v>
      </c>
      <c r="D5" s="84" t="s">
        <v>180</v>
      </c>
      <c r="E5" s="76"/>
    </row>
    <row r="6" spans="2:5" ht="15.95" customHeight="1" thickBot="1">
      <c r="B6" s="75">
        <v>41991</v>
      </c>
      <c r="C6" s="82" t="s">
        <v>174</v>
      </c>
      <c r="D6" s="94" t="s">
        <v>178</v>
      </c>
      <c r="E6" s="76"/>
    </row>
    <row r="7" spans="2:5" ht="15.95" customHeight="1" thickBot="1">
      <c r="B7" s="75">
        <v>42061</v>
      </c>
      <c r="C7" s="93" t="s">
        <v>205</v>
      </c>
      <c r="D7" s="95" t="s">
        <v>187</v>
      </c>
      <c r="E7" s="76"/>
    </row>
    <row r="8" spans="2:5" ht="15.95" customHeight="1">
      <c r="D8" s="96" t="s">
        <v>188</v>
      </c>
      <c r="E8" s="76"/>
    </row>
    <row r="9" spans="2:5" ht="15.95" customHeight="1">
      <c r="D9" s="76" t="s">
        <v>191</v>
      </c>
      <c r="E9" s="76"/>
    </row>
    <row r="10" spans="2:5" ht="15.95" customHeight="1">
      <c r="B10" s="75">
        <v>42068</v>
      </c>
      <c r="C10" s="93" t="s">
        <v>186</v>
      </c>
      <c r="D10" s="76" t="s">
        <v>206</v>
      </c>
      <c r="E10" s="76"/>
    </row>
    <row r="11" spans="2:5" ht="15.95" customHeight="1">
      <c r="E11" s="76"/>
    </row>
    <row r="12" spans="2:5" ht="15.95" customHeight="1">
      <c r="E12" s="76"/>
    </row>
    <row r="13" spans="2:5" ht="15.95" customHeight="1">
      <c r="E13" s="76"/>
    </row>
    <row r="14" spans="2:5" ht="15.95" customHeight="1">
      <c r="E14" s="76"/>
    </row>
    <row r="15" spans="2:5" ht="15.95" customHeight="1">
      <c r="E15" s="76"/>
    </row>
    <row r="16" spans="2:5" ht="15.95" customHeight="1">
      <c r="E16" s="76"/>
    </row>
    <row r="17" spans="5:5" ht="15.95" customHeight="1">
      <c r="E17" s="76"/>
    </row>
    <row r="18" spans="5:5" ht="15.95" customHeight="1">
      <c r="E18" s="76"/>
    </row>
    <row r="19" spans="5:5" ht="15.95" customHeight="1">
      <c r="E19" s="76"/>
    </row>
    <row r="20" spans="5:5" ht="15.95" customHeight="1">
      <c r="E20" s="76"/>
    </row>
    <row r="21" spans="5:5" ht="15.95" customHeight="1">
      <c r="E21" s="76"/>
    </row>
    <row r="22" spans="5:5" ht="15.95" customHeight="1">
      <c r="E22" s="76"/>
    </row>
    <row r="23" spans="5:5" ht="15.95" customHeight="1">
      <c r="E23" s="76"/>
    </row>
    <row r="24" spans="5:5" ht="15.95" customHeight="1">
      <c r="E24" s="76"/>
    </row>
    <row r="25" spans="5:5" ht="15.95" customHeight="1">
      <c r="E25" s="76"/>
    </row>
    <row r="26" spans="5:5" ht="15.95" customHeight="1">
      <c r="E26" s="76"/>
    </row>
    <row r="27" spans="5:5" ht="15.95" customHeight="1">
      <c r="E27" s="76"/>
    </row>
    <row r="28" spans="5:5" ht="15.95" customHeight="1">
      <c r="E28" s="76"/>
    </row>
    <row r="29" spans="5:5" ht="15.95" customHeight="1">
      <c r="E29" s="76"/>
    </row>
    <row r="30" spans="5:5" ht="15.95" customHeight="1">
      <c r="E30" s="76"/>
    </row>
    <row r="31" spans="5:5" ht="15.95" customHeight="1">
      <c r="E31" s="76"/>
    </row>
    <row r="32" spans="5:5" ht="15.95" customHeight="1">
      <c r="E32" s="76"/>
    </row>
    <row r="33" spans="5:5" ht="15.95" customHeight="1">
      <c r="E33" s="76"/>
    </row>
    <row r="34" spans="5:5" ht="15.95" customHeight="1"/>
    <row r="35" spans="5:5" ht="15.95" customHeight="1"/>
    <row r="36" spans="5:5" ht="15.95" customHeight="1">
      <c r="E36" s="76"/>
    </row>
    <row r="37" spans="5:5" ht="15.95" customHeight="1">
      <c r="E37" s="76"/>
    </row>
    <row r="38" spans="5:5" ht="15.95" customHeight="1">
      <c r="E38" s="76"/>
    </row>
    <row r="39" spans="5:5" ht="15.95" customHeight="1">
      <c r="E39" s="76"/>
    </row>
    <row r="40" spans="5:5" ht="15.95" customHeight="1">
      <c r="E40" s="76"/>
    </row>
    <row r="41" spans="5:5" ht="15.95" customHeight="1">
      <c r="E41" s="76"/>
    </row>
    <row r="42" spans="5:5" ht="15.95" customHeight="1"/>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CA3803-53F5-4CC2-9BE8-1A4BA61D1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AF4399B-BF3C-4C33-BEA4-BA1EF66AB1C3}">
  <ds:schemaRefs>
    <ds:schemaRef ds:uri="http://purl.org/dc/elements/1.1/"/>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6DD97B9-0E5D-4B8E-9C43-4F3313333A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1. About</vt:lpstr>
      <vt:lpstr>2. Contextual</vt:lpstr>
      <vt:lpstr>3. Revenues</vt:lpstr>
      <vt:lpstr>Changelog</vt:lpstr>
    </vt:vector>
  </TitlesOfParts>
  <Company>EITI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adrian ahnaf</cp:lastModifiedBy>
  <cp:lastPrinted>2015-03-05T09:58:56Z</cp:lastPrinted>
  <dcterms:created xsi:type="dcterms:W3CDTF">2014-08-29T11:25:27Z</dcterms:created>
  <dcterms:modified xsi:type="dcterms:W3CDTF">2017-05-11T06:54:59Z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