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autoCompressPictures="0"/>
  <bookViews>
    <workbookView xWindow="10245" yWindow="-15" windowWidth="10290" windowHeight="7470" tabRatio="795" activeTab="3"/>
  </bookViews>
  <sheets>
    <sheet name="Introduction" sheetId="6" r:id="rId1"/>
    <sheet name="1. About" sheetId="2" r:id="rId2"/>
    <sheet name="2. Contextual" sheetId="3" r:id="rId3"/>
    <sheet name="3. Revenues" sheetId="10" r:id="rId4"/>
    <sheet name="Changelog" sheetId="11" state="hidden" r:id="rId5"/>
  </sheets>
  <externalReferences>
    <externalReference r:id="rId6"/>
  </externalReferences>
  <definedNames>
    <definedName name="Company_2010">#REF!</definedName>
  </definedName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FZ6" i="10"/>
  <c r="FY6"/>
  <c r="FX6"/>
  <c r="FU6"/>
  <c r="FT6"/>
  <c r="FS6"/>
  <c r="FR6"/>
  <c r="FQ6"/>
  <c r="FP6"/>
  <c r="FO6"/>
  <c r="FN6"/>
  <c r="FM6"/>
  <c r="FL6"/>
  <c r="FJ6"/>
  <c r="FG6"/>
  <c r="FF6"/>
  <c r="FD6"/>
  <c r="FA6"/>
  <c r="EX6"/>
  <c r="EW6"/>
  <c r="EV6"/>
  <c r="ES6"/>
  <c r="EQ6"/>
  <c r="EP6"/>
  <c r="EL6"/>
  <c r="EK6"/>
  <c r="EH6"/>
  <c r="EE6"/>
  <c r="EB6"/>
  <c r="DZ6"/>
  <c r="DR6"/>
  <c r="DO6"/>
  <c r="DN6"/>
  <c r="DK6"/>
  <c r="DJ6"/>
  <c r="DH6"/>
  <c r="DD6"/>
  <c r="DA6"/>
  <c r="CV6"/>
  <c r="CS6"/>
  <c r="CR6"/>
  <c r="CQ6"/>
  <c r="CP6"/>
  <c r="CO6"/>
  <c r="CM6"/>
  <c r="CJ6"/>
  <c r="CF6"/>
  <c r="CE6"/>
  <c r="CA6"/>
  <c r="BW6"/>
  <c r="BV6"/>
  <c r="BT6"/>
  <c r="BP6"/>
  <c r="BN6"/>
  <c r="BI6"/>
  <c r="BF6"/>
  <c r="BC6"/>
  <c r="AU6"/>
  <c r="AN6"/>
  <c r="AM6"/>
  <c r="AL6"/>
  <c r="AF6"/>
  <c r="Z6"/>
  <c r="Y6"/>
  <c r="W6"/>
  <c r="T6"/>
  <c r="Q6"/>
  <c r="P6"/>
  <c r="O6"/>
  <c r="L6"/>
  <c r="J6"/>
  <c r="I6"/>
  <c r="D17" i="2" l="1"/>
  <c r="D18"/>
  <c r="H60" i="10" l="1"/>
  <c r="H66"/>
  <c r="H65"/>
  <c r="H64"/>
  <c r="H48"/>
  <c r="H54"/>
  <c r="H56"/>
  <c r="H49"/>
  <c r="H45"/>
  <c r="IS9"/>
  <c r="IR9"/>
  <c r="IK9"/>
  <c r="HU9"/>
  <c r="HE9"/>
  <c r="H29"/>
  <c r="H19"/>
  <c r="H16"/>
  <c r="IQ9"/>
  <c r="GM9"/>
  <c r="IU9"/>
  <c r="IM9"/>
  <c r="IE9"/>
  <c r="HW9"/>
  <c r="HO9"/>
  <c r="HM9"/>
  <c r="HG9"/>
  <c r="GY9"/>
  <c r="IW9"/>
  <c r="IC9"/>
  <c r="H12"/>
  <c r="GP9" l="1"/>
  <c r="ID9"/>
  <c r="GG9"/>
  <c r="GO9"/>
  <c r="GX9"/>
  <c r="HF9"/>
  <c r="GN9"/>
  <c r="GV9"/>
  <c r="HL9"/>
  <c r="HT9"/>
  <c r="IB9"/>
  <c r="IJ9"/>
  <c r="IT9"/>
  <c r="GF9"/>
  <c r="HD9"/>
  <c r="IL9"/>
  <c r="HV9"/>
  <c r="HQ9"/>
  <c r="HY9"/>
  <c r="IG9"/>
  <c r="IO9"/>
  <c r="GH9"/>
  <c r="HN9"/>
  <c r="GJ9"/>
  <c r="GZ9"/>
  <c r="HH9"/>
  <c r="HP9"/>
  <c r="HX9"/>
  <c r="IF9"/>
  <c r="IN9"/>
  <c r="IV9"/>
  <c r="H57"/>
  <c r="H30"/>
  <c r="H35"/>
  <c r="H47"/>
  <c r="HJ9"/>
  <c r="HR9"/>
  <c r="HZ9"/>
  <c r="IH9"/>
  <c r="IP9"/>
  <c r="IX9"/>
  <c r="GQ9"/>
  <c r="GE9"/>
  <c r="GU9"/>
  <c r="HC9"/>
  <c r="HK9"/>
  <c r="HS9"/>
  <c r="IA9"/>
  <c r="II9"/>
  <c r="H17"/>
  <c r="HI9"/>
  <c r="H43"/>
  <c r="GC9"/>
  <c r="H39"/>
  <c r="GD9"/>
  <c r="GL9"/>
  <c r="GT9"/>
  <c r="HB9"/>
  <c r="GB9"/>
  <c r="GR9"/>
  <c r="GI9"/>
  <c r="GW9"/>
  <c r="GK9"/>
  <c r="GS9"/>
  <c r="HA9"/>
  <c r="H13"/>
  <c r="D55" i="3" l="1"/>
  <c r="D53"/>
  <c r="D51"/>
  <c r="D49"/>
  <c r="D46"/>
  <c r="D12"/>
  <c r="D11"/>
  <c r="D10"/>
  <c r="D9"/>
  <c r="D8"/>
  <c r="D7"/>
  <c r="D6"/>
  <c r="D5"/>
  <c r="H46" i="10" l="1"/>
  <c r="H53" l="1"/>
  <c r="H52"/>
  <c r="H51" l="1"/>
  <c r="H50"/>
  <c r="H34" l="1"/>
  <c r="H10" l="1"/>
  <c r="H11"/>
  <c r="H14"/>
  <c r="H15"/>
  <c r="H18"/>
  <c r="H20"/>
  <c r="H21"/>
  <c r="H23"/>
  <c r="H24"/>
  <c r="H25"/>
  <c r="H26"/>
  <c r="H27"/>
  <c r="H28"/>
  <c r="H32"/>
  <c r="H33"/>
  <c r="H36"/>
  <c r="H37"/>
  <c r="H38"/>
  <c r="H40"/>
  <c r="H41"/>
  <c r="H42"/>
  <c r="H44"/>
  <c r="H55"/>
  <c r="H58"/>
  <c r="H59"/>
  <c r="H61"/>
  <c r="H62"/>
  <c r="H63"/>
  <c r="G69" l="1"/>
  <c r="G76" s="1"/>
  <c r="H22"/>
  <c r="I9" l="1"/>
  <c r="J9"/>
  <c r="EJ9"/>
  <c r="DH9"/>
  <c r="FR9"/>
  <c r="CM9"/>
  <c r="DJ9"/>
  <c r="DC9"/>
  <c r="BL9"/>
  <c r="FB9"/>
  <c r="FS9"/>
  <c r="EB9"/>
  <c r="CY9"/>
  <c r="BX9"/>
  <c r="BW9"/>
  <c r="AP9"/>
  <c r="AN9"/>
  <c r="EW9"/>
  <c r="DG9"/>
  <c r="EF9"/>
  <c r="EH9"/>
  <c r="EE9"/>
  <c r="FY9"/>
  <c r="BT9"/>
  <c r="CA9"/>
  <c r="AC9"/>
  <c r="AD9"/>
  <c r="ER9"/>
  <c r="CR9"/>
  <c r="BJ9"/>
  <c r="FD9"/>
  <c r="U9"/>
  <c r="EM9"/>
  <c r="EC9"/>
  <c r="CV9"/>
  <c r="BA9"/>
  <c r="CB9"/>
  <c r="BU9"/>
  <c r="DT9"/>
  <c r="AW9"/>
  <c r="FW9"/>
  <c r="P9"/>
  <c r="FI9"/>
  <c r="DI9"/>
  <c r="BF9"/>
  <c r="FU9"/>
  <c r="DZ9"/>
  <c r="DX9"/>
  <c r="R9"/>
  <c r="DA9"/>
  <c r="DE9"/>
  <c r="DL9"/>
  <c r="FK9"/>
  <c r="DB9"/>
  <c r="FT9"/>
  <c r="DY9"/>
  <c r="FN9"/>
  <c r="EV9"/>
  <c r="EN9"/>
  <c r="S9"/>
  <c r="AV9"/>
  <c r="AU9"/>
  <c r="Q9"/>
  <c r="T9"/>
  <c r="FJ9"/>
  <c r="ED9"/>
  <c r="FG9"/>
  <c r="FX9"/>
  <c r="AA9"/>
  <c r="CO9"/>
  <c r="BK9"/>
  <c r="EY9"/>
  <c r="AT9"/>
  <c r="BR9"/>
  <c r="FO9"/>
  <c r="DV9"/>
  <c r="BQ9"/>
  <c r="W9"/>
  <c r="BP9"/>
  <c r="FV9"/>
  <c r="AX9"/>
  <c r="CJ9"/>
  <c r="AH9"/>
  <c r="CF9"/>
  <c r="CT9"/>
  <c r="EX9"/>
  <c r="DU9"/>
  <c r="L9"/>
  <c r="DM9"/>
  <c r="AE9"/>
  <c r="AS9"/>
  <c r="AY9"/>
  <c r="FL9"/>
  <c r="AI9"/>
  <c r="CX9"/>
  <c r="CN9"/>
  <c r="BD9"/>
  <c r="BS9"/>
  <c r="O9"/>
  <c r="BI9"/>
  <c r="AF9"/>
  <c r="EL9"/>
  <c r="H69"/>
  <c r="H76" s="1"/>
  <c r="DD9"/>
  <c r="DP9"/>
  <c r="AO9"/>
  <c r="Y9"/>
  <c r="DQ9"/>
  <c r="CI9"/>
  <c r="CU9"/>
  <c r="EU9"/>
  <c r="AK9"/>
  <c r="DN9"/>
  <c r="EZ9"/>
  <c r="AZ9"/>
  <c r="BO9"/>
  <c r="EK9"/>
  <c r="EQ9"/>
  <c r="CD9"/>
  <c r="DS9"/>
  <c r="BN9"/>
  <c r="CG9"/>
  <c r="AG9"/>
  <c r="CK9"/>
  <c r="FQ9"/>
  <c r="AM9"/>
  <c r="AB9"/>
  <c r="BE9"/>
  <c r="CH9"/>
  <c r="DF9"/>
  <c r="M9"/>
  <c r="EG9"/>
  <c r="FA9"/>
  <c r="EA9"/>
  <c r="CP9"/>
  <c r="BM9"/>
  <c r="DK9"/>
  <c r="EI9"/>
  <c r="FH9"/>
  <c r="FM9"/>
  <c r="CL9"/>
  <c r="AJ9"/>
  <c r="CW9"/>
  <c r="N9"/>
  <c r="BV9"/>
  <c r="FF9"/>
  <c r="EP9"/>
  <c r="DR9"/>
  <c r="FC9"/>
  <c r="AQ9"/>
  <c r="BZ9"/>
  <c r="ES9"/>
  <c r="EO9"/>
  <c r="DO9"/>
  <c r="CS9"/>
  <c r="Z9"/>
  <c r="BB9"/>
  <c r="DW9"/>
  <c r="AR9"/>
  <c r="CZ9"/>
  <c r="V9"/>
  <c r="AL9"/>
  <c r="BY9"/>
  <c r="X9"/>
  <c r="BH9"/>
  <c r="ET9"/>
  <c r="FP9"/>
  <c r="CC9"/>
  <c r="FZ9"/>
  <c r="K9"/>
  <c r="BG9"/>
  <c r="FE9"/>
  <c r="CE9"/>
  <c r="CQ9"/>
  <c r="BC9"/>
</calcChain>
</file>

<file path=xl/comments1.xml><?xml version="1.0" encoding="utf-8"?>
<comments xmlns="http://schemas.openxmlformats.org/spreadsheetml/2006/main">
  <authors>
    <author>Admin</author>
  </authors>
  <commentList>
    <comment ref="C49" authorId="0">
      <text>
        <r>
          <rPr>
            <b/>
            <sz val="9"/>
            <color indexed="81"/>
            <rFont val="Tahoma"/>
            <family val="2"/>
          </rPr>
          <t xml:space="preserve">SHINTA:
</t>
        </r>
        <r>
          <rPr>
            <sz val="9"/>
            <color indexed="81"/>
            <rFont val="Tahoma"/>
            <family val="2"/>
          </rPr>
          <t>doesn’t fit with the question above. Expenditures and received.</t>
        </r>
        <r>
          <rPr>
            <b/>
            <sz val="9"/>
            <color indexed="81"/>
            <rFont val="Tahoma"/>
            <family val="2"/>
          </rPr>
          <t xml:space="preserve"> </t>
        </r>
      </text>
    </comment>
  </commentList>
</comments>
</file>

<file path=xl/sharedStrings.xml><?xml version="1.0" encoding="utf-8"?>
<sst xmlns="http://schemas.openxmlformats.org/spreadsheetml/2006/main" count="984" uniqueCount="658">
  <si>
    <t>Other revenue</t>
  </si>
  <si>
    <t>Commodities</t>
  </si>
  <si>
    <t>Name of revenue stream in country</t>
  </si>
  <si>
    <t>Subtotals</t>
  </si>
  <si>
    <t>Legal name</t>
  </si>
  <si>
    <t>Identification #</t>
  </si>
  <si>
    <t>Start Date</t>
  </si>
  <si>
    <t>End Date</t>
  </si>
  <si>
    <t>Oil</t>
  </si>
  <si>
    <t>Gas</t>
  </si>
  <si>
    <t>Mining</t>
  </si>
  <si>
    <t>Other</t>
  </si>
  <si>
    <t>&lt;text&gt;</t>
  </si>
  <si>
    <t>&lt;URL&gt;</t>
  </si>
  <si>
    <t>Other file, link</t>
  </si>
  <si>
    <t>By Revenue Stream</t>
  </si>
  <si>
    <t>By Company</t>
  </si>
  <si>
    <t>Entry</t>
  </si>
  <si>
    <t>Add rows as necessary to add other sectors</t>
  </si>
  <si>
    <t>PDF</t>
  </si>
  <si>
    <t>If multiple files, add rows as necessary.</t>
  </si>
  <si>
    <t>“Summary data from each EITI Report should be submitted electronically to the International Secretariat according to the standardised reporting format provided by the International Secretariat”</t>
  </si>
  <si>
    <t xml:space="preserve">   Part 2 addresses availability of contextual data, in line with requirements 3 and 4</t>
  </si>
  <si>
    <t>Fields marked in orange are required.</t>
  </si>
  <si>
    <t>Fields marked in yellow are optional.</t>
  </si>
  <si>
    <t>According to the EITI Standard §5.3.b:</t>
  </si>
  <si>
    <t>By Project</t>
  </si>
  <si>
    <t>Country</t>
  </si>
  <si>
    <t>Fiscal Year Covered in the Report</t>
  </si>
  <si>
    <t>Independent Administrator</t>
  </si>
  <si>
    <t>Date that the EITI Report was published (i.e., made publically available)</t>
  </si>
  <si>
    <t xml:space="preserve">Sectors Covered </t>
  </si>
  <si>
    <t>Web links to EITI Report, on the national EITI website</t>
  </si>
  <si>
    <t>Disaggregtion of Data</t>
  </si>
  <si>
    <t>The data will be used to populate the global EITI data repository, available on the international EITI website.</t>
  </si>
  <si>
    <t>The form has 3 parts (worksheets):</t>
  </si>
  <si>
    <t xml:space="preserve"> </t>
  </si>
  <si>
    <t>Entry. If yes, provide a reference to the relevant section in the EITI Report.</t>
  </si>
  <si>
    <t>Included in EITI Report</t>
  </si>
  <si>
    <t xml:space="preserve">   Part 3 covers data on government revenues per revenue stream and company. An example of this part using Norway's 2012 EITI Report is available in a final worksheet</t>
  </si>
  <si>
    <t>Number of reporting government entities</t>
  </si>
  <si>
    <t>Number of reporting companies</t>
  </si>
  <si>
    <t>Publicly available registry of beneficial ownership</t>
  </si>
  <si>
    <t>Reporting currency</t>
  </si>
  <si>
    <t>11E</t>
  </si>
  <si>
    <t>Taxes</t>
  </si>
  <si>
    <t>111E</t>
  </si>
  <si>
    <t>Taxes on income, profits and capital gains</t>
  </si>
  <si>
    <t>1112E1</t>
  </si>
  <si>
    <t xml:space="preserve">   Ordinary taxes on income, profits and capital gains</t>
  </si>
  <si>
    <t>1112E2</t>
  </si>
  <si>
    <t xml:space="preserve">   Extraordinary taxes on income, profits and capital gains</t>
  </si>
  <si>
    <t>112E</t>
  </si>
  <si>
    <t>Taxes on payroll and workforce</t>
  </si>
  <si>
    <t>113E</t>
  </si>
  <si>
    <t>114E</t>
  </si>
  <si>
    <t>Taxes on goods and services</t>
  </si>
  <si>
    <t>1141E</t>
  </si>
  <si>
    <t>1142E</t>
  </si>
  <si>
    <t xml:space="preserve">   Excise taxes</t>
  </si>
  <si>
    <t>1145E</t>
  </si>
  <si>
    <t xml:space="preserve">   Taxes on use of goods/permission to use goods or perform activities</t>
  </si>
  <si>
    <t>114521E</t>
  </si>
  <si>
    <t xml:space="preserve">      Licence fees</t>
  </si>
  <si>
    <t>114522E</t>
  </si>
  <si>
    <t xml:space="preserve">      Emission and pollution taxes</t>
  </si>
  <si>
    <t>11451E</t>
  </si>
  <si>
    <t xml:space="preserve">      Motor vehicle taxes</t>
  </si>
  <si>
    <t>115E</t>
  </si>
  <si>
    <t>Taxes on international trade and transactions</t>
  </si>
  <si>
    <t>1151E</t>
  </si>
  <si>
    <t xml:space="preserve">   Customs and other import duties</t>
  </si>
  <si>
    <t>1152E</t>
  </si>
  <si>
    <t xml:space="preserve">   Taxes on exports</t>
  </si>
  <si>
    <t>1153E1</t>
  </si>
  <si>
    <t xml:space="preserve">   Profits of natural resource export monopolies</t>
  </si>
  <si>
    <t>116E</t>
  </si>
  <si>
    <t>12E</t>
  </si>
  <si>
    <t>Social contributions</t>
  </si>
  <si>
    <t>1212E</t>
  </si>
  <si>
    <t>Social security employer contributions</t>
  </si>
  <si>
    <t>14E</t>
  </si>
  <si>
    <t>141E</t>
  </si>
  <si>
    <t>Property income</t>
  </si>
  <si>
    <t>1412E</t>
  </si>
  <si>
    <t xml:space="preserve">   Dividends</t>
  </si>
  <si>
    <t>1412E1</t>
  </si>
  <si>
    <t xml:space="preserve">      From state-owned enterprises</t>
  </si>
  <si>
    <t>1412E2</t>
  </si>
  <si>
    <t xml:space="preserve">      From government participation (equity)</t>
  </si>
  <si>
    <t>1413E</t>
  </si>
  <si>
    <t xml:space="preserve">   Withdrawals from income of quasi-corporations</t>
  </si>
  <si>
    <t>1415E</t>
  </si>
  <si>
    <t xml:space="preserve">   Rent</t>
  </si>
  <si>
    <t>1415E1</t>
  </si>
  <si>
    <t xml:space="preserve">      Royalties</t>
  </si>
  <si>
    <t>1415E2</t>
  </si>
  <si>
    <t xml:space="preserve">      Bonuses</t>
  </si>
  <si>
    <t xml:space="preserve">      Production entitlements (in-kind or cash)</t>
  </si>
  <si>
    <t>1415E31</t>
  </si>
  <si>
    <t xml:space="preserve">         Delivered/paid directly to government</t>
  </si>
  <si>
    <t>1415E32</t>
  </si>
  <si>
    <t xml:space="preserve">         Delivered/paid to state-owned enterprise(s)</t>
  </si>
  <si>
    <t>1415E4</t>
  </si>
  <si>
    <t>1415E5</t>
  </si>
  <si>
    <t>142E</t>
  </si>
  <si>
    <t>Sales of goods and services</t>
  </si>
  <si>
    <t>1421E</t>
  </si>
  <si>
    <t xml:space="preserve">   Sales of goods and services by government units</t>
  </si>
  <si>
    <t>1422E</t>
  </si>
  <si>
    <t xml:space="preserve">   Administrative fees for government services</t>
  </si>
  <si>
    <t>143E</t>
  </si>
  <si>
    <t>Fines, penalties, and forfeits</t>
  </si>
  <si>
    <t>144E1</t>
  </si>
  <si>
    <t>Voluntary transfers to government (donations)</t>
  </si>
  <si>
    <t>GFS codes of revenue streams from extractive companies</t>
  </si>
  <si>
    <t>Government revenues from extractive companies, per revenue stream</t>
  </si>
  <si>
    <t>This worksheet covers (A) identification of whether a revenue stream is included in the EITI Report, (B) listing the revenue streams according to their corresponding classification,</t>
  </si>
  <si>
    <t>A. GFS classification of revenue streams</t>
  </si>
  <si>
    <t>C. Companies</t>
  </si>
  <si>
    <t xml:space="preserve">      Compulsory transfers to government (infrastructure and other)</t>
  </si>
  <si>
    <t xml:space="preserve">      Other rent payments</t>
  </si>
  <si>
    <t>E. Notes</t>
  </si>
  <si>
    <t>(C) listing the companies that are reporting, (D) recording the payments per revenue stream and company, and (E) any notes to explain the information provided.</t>
  </si>
  <si>
    <t>Enter companies included in the EITI Report. Add columns as necessary.</t>
  </si>
  <si>
    <t>Record figures as reported by government, corrected after reconcilation.</t>
  </si>
  <si>
    <t>About</t>
  </si>
  <si>
    <t xml:space="preserve">   Part 1 covers the basic characteristics about the report</t>
  </si>
  <si>
    <t>Template for Summary Data from the EITI Report</t>
  </si>
  <si>
    <r>
      <t xml:space="preserve">This template should be completed in full and </t>
    </r>
    <r>
      <rPr>
        <u/>
        <sz val="11"/>
        <color rgb="FF000000"/>
        <rFont val="Calibri"/>
        <family val="2"/>
        <scheme val="minor"/>
      </rPr>
      <t>submitted by email</t>
    </r>
    <r>
      <rPr>
        <sz val="11"/>
        <rFont val="Calibri"/>
        <family val="2"/>
        <scheme val="minor"/>
      </rPr>
      <t xml:space="preserve"> by the national secretariat </t>
    </r>
    <r>
      <rPr>
        <sz val="11"/>
        <color rgb="FF000000"/>
        <rFont val="Calibri"/>
        <family val="2"/>
        <scheme val="minor"/>
      </rPr>
      <t xml:space="preserve">to the International EITI Secretariat following the publication of the report. </t>
    </r>
  </si>
  <si>
    <t>Conversion rate utilised.  US $ 1 =</t>
  </si>
  <si>
    <t>ISO currency code</t>
  </si>
  <si>
    <t>Add/remove rows as necessary, per registry</t>
  </si>
  <si>
    <t>Add rows as necessary</t>
  </si>
  <si>
    <t>If yes, link to government's accounts, where revenues are recorded</t>
  </si>
  <si>
    <t>Name</t>
  </si>
  <si>
    <t>Email address</t>
  </si>
  <si>
    <t>Organisation</t>
  </si>
  <si>
    <t>Contact details to person who has completed this template</t>
  </si>
  <si>
    <t>Unit</t>
  </si>
  <si>
    <t>Modify entry in "unit" column if other than default.</t>
  </si>
  <si>
    <t>Oil, volume</t>
  </si>
  <si>
    <t>Gas, volume</t>
  </si>
  <si>
    <t>Contribution of extractive industries to economy (3.4)</t>
  </si>
  <si>
    <t>Production volume and value (3.5.a)</t>
  </si>
  <si>
    <t>Export volume and value (3.5.b)</t>
  </si>
  <si>
    <t>Register of licences (3.9)</t>
  </si>
  <si>
    <t>Allocation of licences (3.10)</t>
  </si>
  <si>
    <t>Beneficial ownership (3.11)</t>
  </si>
  <si>
    <t>Contracts (3.12)</t>
  </si>
  <si>
    <t>Does the report address the government's policy on contract disclosure?</t>
  </si>
  <si>
    <t>Are contracts disclosed?</t>
  </si>
  <si>
    <t>Link to other financial reports, where revenues are recorded</t>
  </si>
  <si>
    <t>Add rows if necessary, per registry</t>
  </si>
  <si>
    <t>Sale of the state’s share of production or other sales collected in-kind (4.1.c)</t>
  </si>
  <si>
    <t>Social expenditures (4.1.e)</t>
  </si>
  <si>
    <t>Does the report address the issue?</t>
  </si>
  <si>
    <t>Does the report address social expenditures?</t>
  </si>
  <si>
    <t>Total volume sold? (indicate unit, add rows as needed)</t>
  </si>
  <si>
    <t>Total revenue received?</t>
  </si>
  <si>
    <t>Infrastructure provisions and barter arrangements (4.1.d)?</t>
  </si>
  <si>
    <t>Transportation revenues (4.1.f)</t>
  </si>
  <si>
    <t>Sub-national payments (4.2.d)?</t>
  </si>
  <si>
    <t>Sub-national transfers (4.2.e)?</t>
  </si>
  <si>
    <t>If yes, what was the total revenue received?</t>
  </si>
  <si>
    <t>Does the report address transportation revenues?</t>
  </si>
  <si>
    <t>Does the report address sub-national payments?</t>
  </si>
  <si>
    <t>Does the report address sub-national transfers?</t>
  </si>
  <si>
    <t>Name of receiving government agency</t>
  </si>
  <si>
    <t>TOTAL, reconciled</t>
  </si>
  <si>
    <t>Revenue, as disclosed by government</t>
  </si>
  <si>
    <t xml:space="preserve">TOTAL, disclosed by government </t>
  </si>
  <si>
    <t>Currency unit</t>
  </si>
  <si>
    <t>D. Reconciled revenue streams per company</t>
  </si>
  <si>
    <t>Changelog</t>
  </si>
  <si>
    <t>1.0</t>
  </si>
  <si>
    <t>Version</t>
  </si>
  <si>
    <t>Date</t>
  </si>
  <si>
    <t>Comment</t>
  </si>
  <si>
    <t>First published version.</t>
  </si>
  <si>
    <t>1.0a</t>
  </si>
  <si>
    <t>Minor corrections to bring English version of "Revenues - example Norway", to bring it in-line with changes to "3 Revenues"</t>
  </si>
  <si>
    <t>Comments</t>
  </si>
  <si>
    <t>Direct URL to source, or to section in EITI Report</t>
  </si>
  <si>
    <t>Add rows as necessary to add other disaggregations</t>
  </si>
  <si>
    <t>secretariat@eiti.org.</t>
  </si>
  <si>
    <t xml:space="preserve">The International Secretariat can provide advice and support on request. Please contact </t>
  </si>
  <si>
    <t>1.1</t>
  </si>
  <si>
    <t>Suggested additions/changes in red boxes</t>
  </si>
  <si>
    <t>Suggested removals in red text</t>
  </si>
  <si>
    <t>Electronic data file (CSV, excel)</t>
  </si>
  <si>
    <t>B. Revenue streams (including non-reconciled)</t>
  </si>
  <si>
    <r>
      <t xml:space="preserve">Separating columns in </t>
    </r>
    <r>
      <rPr>
        <i/>
        <sz val="10"/>
        <color theme="1"/>
        <rFont val="Calibri"/>
        <family val="2"/>
        <scheme val="minor"/>
      </rPr>
      <t>3. Revenues</t>
    </r>
    <r>
      <rPr>
        <sz val="10"/>
        <color theme="1"/>
        <rFont val="Calibri"/>
        <family val="2"/>
        <scheme val="minor"/>
      </rPr>
      <t xml:space="preserve"> are removed</t>
    </r>
  </si>
  <si>
    <t>&lt;Choose option&gt;</t>
  </si>
  <si>
    <t>Gross Domestic Product - all sectors</t>
  </si>
  <si>
    <t>Government revenue - extractive industries</t>
  </si>
  <si>
    <t>Government revenue - all sectors</t>
  </si>
  <si>
    <t>Gross Domestic Product - extractive industries (Gross Value Added)</t>
  </si>
  <si>
    <t>Exports - extractive industries</t>
  </si>
  <si>
    <t>Exports - all sectors</t>
  </si>
  <si>
    <t>Are EI revenues recorded in the government accounts/budget?</t>
  </si>
  <si>
    <t>Distribution of revenues from extractive industries (3.7.a)</t>
  </si>
  <si>
    <t xml:space="preserve">Revenues not classified </t>
  </si>
  <si>
    <t>15E</t>
  </si>
  <si>
    <t>Indicate if revenue stream is "included and reconciled", "included and partially reconciled", "included and not reconciled", "not applicable" or "not included" in the EITI Report. If included, enter the revenue streams in the box titled "Revenue streams".
The letter E in the GFS codes means that these are the codes used for the revenues from extractive companies. The digits to the left of an E are actual GFS codes. The digits to the right of an E are subcategories created exclusively for revenues from extractive companies.</t>
  </si>
  <si>
    <t>Enter revenue streams included in EITI Report. If more than one revenue streams fall under the same GFS classification, copy the row and paste it as a new row. 
Only payments to governments from companies on their own behalf are to be included. Payments to governments from companies on behalf of their employees are to be excluded (for example, withheld personal income tax/PAYE, employee social security contributions). In the third column, enter total figure of each revenue stream as disclosed by government, including also revenues that were not reconciled.</t>
  </si>
  <si>
    <t>1.1a</t>
  </si>
  <si>
    <t>Suggested changes approved</t>
  </si>
  <si>
    <t>Version 1.1 as of 05 March 2015</t>
  </si>
  <si>
    <t>Indonesia</t>
  </si>
  <si>
    <t>Yes</t>
  </si>
  <si>
    <t>Included and reconciled</t>
  </si>
  <si>
    <t>Directorate General Budget</t>
  </si>
  <si>
    <t>Thousand USD</t>
  </si>
  <si>
    <t>PT Chevron Pacific Indonesia</t>
  </si>
  <si>
    <t>Chevron Indonesia Co.</t>
  </si>
  <si>
    <t>Inpex Offshore North Mahakam Ltd.</t>
  </si>
  <si>
    <t>Chevron Makassar Ltd.</t>
  </si>
  <si>
    <t>Tip Top Makassar Ltd.</t>
  </si>
  <si>
    <t xml:space="preserve">Chevron Siak Inc. </t>
  </si>
  <si>
    <t>Total E&amp;P Indonesie</t>
  </si>
  <si>
    <t>ConocoPhillips Indonesia Inc. Ltd.</t>
  </si>
  <si>
    <t>Chevron South Natuna B Inc.</t>
  </si>
  <si>
    <t>INPEX Natuna Corp.</t>
  </si>
  <si>
    <t>ConocoPhillips (Grissik) Ltd.</t>
  </si>
  <si>
    <t>Talisman (Corridor) Ltd.</t>
  </si>
  <si>
    <t>ConocoPhillips (South Jambi) Ltd.</t>
  </si>
  <si>
    <t>PetroChina International Jambi B Ltd.</t>
  </si>
  <si>
    <t>PT Pertamina EP</t>
  </si>
  <si>
    <t>Virginia Indonesia Co.</t>
  </si>
  <si>
    <t>Virginia International Co.</t>
  </si>
  <si>
    <t>BP East Kalimantan Ltd.</t>
  </si>
  <si>
    <t>Lasmo Sanga Sanga Ltd.</t>
  </si>
  <si>
    <t>Opicoil Houston Inc.</t>
  </si>
  <si>
    <t>Universe Gas &amp; Oil Company Inc.</t>
  </si>
  <si>
    <t>Virginia Indonesia Co.CBM Ltd.</t>
  </si>
  <si>
    <t>Mobil Exploration Indonesia Inc.</t>
  </si>
  <si>
    <t>Exxon-Mobil Oil Indonesia Inc.</t>
  </si>
  <si>
    <t>Mobil Cepu Ltd.</t>
  </si>
  <si>
    <t>Ampolex (Cepu) Pte. Ltd.</t>
  </si>
  <si>
    <t>PT Pertamina EP Cepu</t>
  </si>
  <si>
    <t>PT Sarana Patra Hulu Cepu</t>
  </si>
  <si>
    <t>PT Asri Darma Sejahtera</t>
  </si>
  <si>
    <t>PT Blora Patragas Hulu</t>
  </si>
  <si>
    <t>PT Petrogas Jatim Utama Cendana</t>
  </si>
  <si>
    <t>CNOOC SES Ltd.</t>
  </si>
  <si>
    <t>KNOC Sumatera Ltd.</t>
  </si>
  <si>
    <t>Fortuna Resources (Sunda) Ltd</t>
  </si>
  <si>
    <t>Talisman Resources (Bahamas) Ltd.</t>
  </si>
  <si>
    <t>Talisman UK (Southeast Sumatera) Ltd.</t>
  </si>
  <si>
    <t>BP Muturi Holdings B.V.</t>
  </si>
  <si>
    <t>CNOOC Muturi Ltd.</t>
  </si>
  <si>
    <t>Indonesian Natural Gas Resources Muturi Inc.</t>
  </si>
  <si>
    <t>PT Bumi Siak Pusako</t>
  </si>
  <si>
    <t xml:space="preserve">PT Pertamina Hulu Energi ONWJ </t>
  </si>
  <si>
    <t>EMP ONWJ Ltd.</t>
  </si>
  <si>
    <t>Talisman Resources (ONWJ) Ltd.</t>
  </si>
  <si>
    <t>JOB Pertamina- PetroChina East Java Ltd.</t>
  </si>
  <si>
    <t>JOB Pertamina- PetroChina Salawati Ltd.</t>
  </si>
  <si>
    <t>RHP Salawati Island B.V.</t>
  </si>
  <si>
    <t>Petrogas (Island) Ltd.</t>
  </si>
  <si>
    <t>JOB Pertamina-Medco E&amp;P Tomori Sulawesi</t>
  </si>
  <si>
    <t>JOB Pertamina-Golden Spike Energy Indonesia Ltd.</t>
  </si>
  <si>
    <t>Petrochina Int’l Jabung Ltd.</t>
  </si>
  <si>
    <t>Petronas Carigali (Jabung) Ltd.</t>
  </si>
  <si>
    <t>PP Oil &amp; Gas (Jabung) Ltd.</t>
  </si>
  <si>
    <t>Petrochina Int’l Bermuda Ltd.</t>
  </si>
  <si>
    <t>Petrogas (Basin) Ltd.</t>
  </si>
  <si>
    <t>Petrochina Int’l Bangko Ltd.</t>
  </si>
  <si>
    <t>BP Berau Ltd.</t>
  </si>
  <si>
    <t>MI Berau B.V.</t>
  </si>
  <si>
    <t>KG Berau Petroleum Ltd.</t>
  </si>
  <si>
    <t>Nippon Oil Expl. (Berau) Ltd.</t>
  </si>
  <si>
    <t>BP Wiriagar Ltd.</t>
  </si>
  <si>
    <t>KG Wiriagar Petroleum Ltd.</t>
  </si>
  <si>
    <t>Talisman Wiriagar Overseas Ltd.</t>
  </si>
  <si>
    <t>PDPDE South Sumatera</t>
  </si>
  <si>
    <t>Lematang E&amp;P Ltd.</t>
  </si>
  <si>
    <t>Lundin Lematang B.V.</t>
  </si>
  <si>
    <t>Kufpec Indonesia (Natuna) B.V.</t>
  </si>
  <si>
    <t>Natuna 1 B.V. (Petronas)</t>
  </si>
  <si>
    <t>Natuna 2 BV (HESS)</t>
  </si>
  <si>
    <t>Pearl Oil (Sebuku) Ltd.</t>
  </si>
  <si>
    <t>INPEX South Makassar Ltd.</t>
  </si>
  <si>
    <t>EMP Malacca Strait S.A.</t>
  </si>
  <si>
    <t>OOGC Malacca Ltd.</t>
  </si>
  <si>
    <t>Malacca Petroleum Ltd.</t>
  </si>
  <si>
    <t>Kangean Energy Indonesia Ltd.</t>
  </si>
  <si>
    <t>EMP Exploration (Kangean) Ltd.</t>
  </si>
  <si>
    <t xml:space="preserve">EMP Korinci Baru Ltd. </t>
  </si>
  <si>
    <t>PT Prakarsa Brantas</t>
  </si>
  <si>
    <t>EMP Bentu Limited</t>
  </si>
  <si>
    <t>Star Energy (Kakap) Ltd.</t>
  </si>
  <si>
    <t>Premier Oil Kakap B.V.</t>
  </si>
  <si>
    <t>SPC Kakap Ltd.</t>
  </si>
  <si>
    <t>Novus UK (Kakap) Ltd.</t>
  </si>
  <si>
    <t>Novus Petroleum Canada (Kakap) Ltd.</t>
  </si>
  <si>
    <t>Natuna UK (Kakap 2) Ltd.</t>
  </si>
  <si>
    <t>Novus Nominess Pty. Ltd.</t>
  </si>
  <si>
    <t>JOB Pertamina -Talisman (Ogan Komering) Ltd.</t>
  </si>
  <si>
    <t>Talisman (Ogan Komering) Ltd.</t>
  </si>
  <si>
    <t>Saka Indonesia Pangkah Ltd.</t>
  </si>
  <si>
    <t>Santos (Sampang) Pty. Ltd.</t>
  </si>
  <si>
    <t>Singapore Petroleum Sampang Ltd.</t>
  </si>
  <si>
    <t>Cue Sampang Pty. Ltd.</t>
  </si>
  <si>
    <t>Santos (Madura Offshore) Pty. Ltd.</t>
  </si>
  <si>
    <t>Petronas Carigali Madura Ltd.</t>
  </si>
  <si>
    <t>PT Petrogas Pantai Madura</t>
  </si>
  <si>
    <t>Energy Equity Epic (Sengkang) Pty. Ltd.</t>
  </si>
  <si>
    <t>Citic Seram Energy Ltd.</t>
  </si>
  <si>
    <t>KUFPEC Indonesia (Seram) Ltd.</t>
  </si>
  <si>
    <t>Kalrez Petroleum (Seram) Ltd.</t>
  </si>
  <si>
    <t>MontD’Or Oil Tungkal Ltd.</t>
  </si>
  <si>
    <t xml:space="preserve">Petroselat Ltd. </t>
  </si>
  <si>
    <t>PetroChina International Selat Panjang Ltd.</t>
  </si>
  <si>
    <t>International Mineral Resources Inc.</t>
  </si>
  <si>
    <t>BUMD Benuo Taka</t>
  </si>
  <si>
    <t>PT Sarana Pembangunan Riau</t>
  </si>
  <si>
    <t>Kingswood Capital Ltd.</t>
  </si>
  <si>
    <t>Merangin B.V.</t>
  </si>
  <si>
    <t>Sinochem Merangin Ltd.</t>
  </si>
  <si>
    <t>Camar Resources Canada Inc.</t>
  </si>
  <si>
    <t>Camar Bawean Petroleum Ltd.</t>
  </si>
  <si>
    <t xml:space="preserve">Triangle Pase Inc </t>
  </si>
  <si>
    <t>JOB Pertamina - Talisman Jambi Merang</t>
  </si>
  <si>
    <t>Pacific Oil &amp; Gas (Jambi Merang) Ltd.</t>
  </si>
  <si>
    <t>Talisman (Jambi Merang) Ltd.</t>
  </si>
  <si>
    <t>Total Tengah</t>
  </si>
  <si>
    <t>INPEX Tengah Ltd.</t>
  </si>
  <si>
    <t>INDONESIA PETROLEUM LTD.</t>
  </si>
  <si>
    <t>Kodeco Energy Co. Ltd.</t>
  </si>
  <si>
    <t>PT Mandiri Madura Barat</t>
  </si>
  <si>
    <t>Tately N.V.</t>
  </si>
  <si>
    <t>Control</t>
  </si>
  <si>
    <t>PT Pertamina Hulu Energi Makassar Strait</t>
  </si>
  <si>
    <t>PT Pertamina Hulu Energi Corridor</t>
  </si>
  <si>
    <t>PT Pertamina Hulu Energi Tuban</t>
  </si>
  <si>
    <t>PT Pertamina Hulu Energi Jabung</t>
  </si>
  <si>
    <t>Total E&amp;P Sebuku</t>
  </si>
  <si>
    <t>Lapindo Brantas Inc.</t>
  </si>
  <si>
    <t>PT Minarak Brantas</t>
  </si>
  <si>
    <t xml:space="preserve">PT EMP Tonga </t>
  </si>
  <si>
    <t>PT SPR Langgak</t>
  </si>
  <si>
    <t>PT Sele Raya Merangin Dua</t>
  </si>
  <si>
    <t>PT Pertamina Hulu Energi South Jambi</t>
  </si>
  <si>
    <t>PT Pertamina Hulu Energi Tuban East Java</t>
  </si>
  <si>
    <t>PT Pertamina Hulu Energi Salawati</t>
  </si>
  <si>
    <t>PT Pertamina Hulu Energi Tomori Sulawesi</t>
  </si>
  <si>
    <t>PT Pertamina Hulu Energi Raja Tempirai</t>
  </si>
  <si>
    <t>PT Pertamina Hulu Energi Ogan Komering</t>
  </si>
  <si>
    <t>PT Pertamina Hulu Energi Gebang</t>
  </si>
  <si>
    <t>PT Pertamina Hulu Energi Jambi Merang</t>
  </si>
  <si>
    <t>PT Pertamina Hulu Energi West Madura</t>
  </si>
  <si>
    <t>PT Pertamina Hulu Energi Tengah K.</t>
  </si>
  <si>
    <t>PT Sumatera Persada Energi</t>
  </si>
  <si>
    <t>PT Medco E&amp;P Rimau</t>
  </si>
  <si>
    <t>PT Medco E&amp;P Tarakan</t>
  </si>
  <si>
    <t>PT Medco E&amp;P Lematang</t>
  </si>
  <si>
    <t>PT Pertamina Hulu Energi Rokan CPP</t>
  </si>
  <si>
    <t>BOB PT Bumi Siak Pusako-Pertamina Hulu</t>
  </si>
  <si>
    <t>PetroChina International Kepala Burung Ltd.</t>
  </si>
  <si>
    <t>Corporate Social Responsibility (CSR)</t>
  </si>
  <si>
    <t>Included not reconciled</t>
  </si>
  <si>
    <r>
      <t xml:space="preserve"> </t>
    </r>
    <r>
      <rPr>
        <sz val="11"/>
        <color theme="1"/>
        <rFont val="Arial"/>
        <family val="2"/>
      </rPr>
      <t>JOB Pertamina-EMP Gebang Ltd.</t>
    </r>
  </si>
  <si>
    <t>Government Lifting Oil - Export and Domestic</t>
  </si>
  <si>
    <t>Government Lifting Gas - Export and Domestic</t>
  </si>
  <si>
    <r>
      <t xml:space="preserve">   General taxes on goods and services on VAT - </t>
    </r>
    <r>
      <rPr>
        <i/>
        <sz val="12"/>
        <color rgb="FFFF0000"/>
        <rFont val="Calibri"/>
        <family val="2"/>
      </rPr>
      <t>Deduction</t>
    </r>
  </si>
  <si>
    <r>
      <t xml:space="preserve">Other taxes payable by natural resource companies - </t>
    </r>
    <r>
      <rPr>
        <i/>
        <sz val="12"/>
        <color rgb="FFFF0000"/>
        <rFont val="Calibri"/>
        <family val="2"/>
      </rPr>
      <t>Deduction</t>
    </r>
  </si>
  <si>
    <r>
      <t xml:space="preserve">         Delivered/paid directly to government - </t>
    </r>
    <r>
      <rPr>
        <i/>
        <sz val="12"/>
        <color rgb="FFFF0000"/>
        <rFont val="Calibri"/>
        <family val="2"/>
      </rPr>
      <t>Deduction</t>
    </r>
  </si>
  <si>
    <t>SKK Migas</t>
  </si>
  <si>
    <r>
      <t xml:space="preserve">Taxes on property - </t>
    </r>
    <r>
      <rPr>
        <i/>
        <sz val="12"/>
        <color rgb="FFFF0000"/>
        <rFont val="Calibri"/>
        <family val="2"/>
      </rPr>
      <t>Deduction</t>
    </r>
  </si>
  <si>
    <t>Local Community</t>
  </si>
  <si>
    <t>BP East Kalimantan CBM Ltd.</t>
  </si>
  <si>
    <t>ENI CBM Ltd.</t>
  </si>
  <si>
    <t>Japan CBM Ltd.</t>
  </si>
  <si>
    <t>PT PHE OSES</t>
  </si>
  <si>
    <t>KUFPEC Indonesia (ONWJ) BV.</t>
  </si>
  <si>
    <t>PT PHE Salawati Basin</t>
  </si>
  <si>
    <t>Natuna 2 BV (PHE)</t>
  </si>
  <si>
    <t>PT Imbang Tata Alam</t>
  </si>
  <si>
    <t>PT Surya Kencana Perkasa</t>
  </si>
  <si>
    <t>PT Petross Petroleum Production</t>
  </si>
  <si>
    <t>Gulf Petroleum Investment Co.</t>
  </si>
  <si>
    <t>Lion International Investment Ltd.</t>
  </si>
  <si>
    <t xml:space="preserve">Tomori E&amp;P Ltd. </t>
  </si>
  <si>
    <t>Premier Oil Natuna Sea B.V.</t>
  </si>
  <si>
    <t>PT Pertamina Hulu Energi Kakap</t>
  </si>
  <si>
    <t xml:space="preserve">Fuel - X </t>
  </si>
  <si>
    <t>PT Medco E&amp;P Indonesia (S&amp;C Sumatera)</t>
  </si>
  <si>
    <t>PT Medco E&amp;P Indonesia (Kampar)</t>
  </si>
  <si>
    <t>PT Medco E&amp;P Indonesia (South Sumatera)</t>
  </si>
  <si>
    <t>Over/(Under) Lifting - Oil</t>
  </si>
  <si>
    <t>Over/(Under) Lifting - Gas</t>
  </si>
  <si>
    <t>Oil &amp; Gas</t>
  </si>
  <si>
    <t>Directorate General Oil and Gas</t>
  </si>
  <si>
    <t xml:space="preserve">Saka Indonesia Pangkah B.V. </t>
  </si>
  <si>
    <t>Saka Pangkah LLC.</t>
  </si>
  <si>
    <t>RHP Salawati Basin B.V.</t>
  </si>
  <si>
    <t>Risco Energy ONWJ B.V.</t>
  </si>
  <si>
    <t>Kufpec Indonesia (SES) B.V.</t>
  </si>
  <si>
    <t xml:space="preserve">Risco Energy SES B.V. </t>
  </si>
  <si>
    <t>Operator#1</t>
  </si>
  <si>
    <t>Operator#2</t>
  </si>
  <si>
    <t>Operator#3</t>
  </si>
  <si>
    <t>Operator#4</t>
  </si>
  <si>
    <t>Operator#5</t>
  </si>
  <si>
    <t>Operator#6</t>
  </si>
  <si>
    <t>Operator#7</t>
  </si>
  <si>
    <t>Operator#8</t>
  </si>
  <si>
    <t>Operator#9</t>
  </si>
  <si>
    <t>Operator#10</t>
  </si>
  <si>
    <t>Operator#11</t>
  </si>
  <si>
    <t>Operator#12</t>
  </si>
  <si>
    <t>Operator#13</t>
  </si>
  <si>
    <t>Operator#14</t>
  </si>
  <si>
    <t>Operator#15</t>
  </si>
  <si>
    <t>Operator#16</t>
  </si>
  <si>
    <t>Operator#17</t>
  </si>
  <si>
    <t>Operator#18</t>
  </si>
  <si>
    <t>Operator#19</t>
  </si>
  <si>
    <t>Operator#20</t>
  </si>
  <si>
    <t>Operator#21</t>
  </si>
  <si>
    <t>Operator#22</t>
  </si>
  <si>
    <t>Operator#23</t>
  </si>
  <si>
    <t>Operator#24</t>
  </si>
  <si>
    <t>Operator#25</t>
  </si>
  <si>
    <t>Operator#26</t>
  </si>
  <si>
    <t>Operator#27</t>
  </si>
  <si>
    <t>Operator#28</t>
  </si>
  <si>
    <t>Operator#29</t>
  </si>
  <si>
    <t>Operator#30</t>
  </si>
  <si>
    <t>Operator#31</t>
  </si>
  <si>
    <t>Operator#32</t>
  </si>
  <si>
    <t>Operator#33</t>
  </si>
  <si>
    <t>Operator#34</t>
  </si>
  <si>
    <t>Operator#35</t>
  </si>
  <si>
    <t>Operator#36</t>
  </si>
  <si>
    <t>Operator#37</t>
  </si>
  <si>
    <t>Operator#38</t>
  </si>
  <si>
    <t>Operator#39</t>
  </si>
  <si>
    <t>Operator#40</t>
  </si>
  <si>
    <t>Operator#41</t>
  </si>
  <si>
    <t>Operator#42</t>
  </si>
  <si>
    <t>Operator#43</t>
  </si>
  <si>
    <t>Operator#44</t>
  </si>
  <si>
    <t>Operator#45</t>
  </si>
  <si>
    <t>Operator#46</t>
  </si>
  <si>
    <t>Operator#47</t>
  </si>
  <si>
    <t>Operator#48</t>
  </si>
  <si>
    <t>Operator#49</t>
  </si>
  <si>
    <t>Operator#50</t>
  </si>
  <si>
    <t>Operator#51</t>
  </si>
  <si>
    <t>Operator#52</t>
  </si>
  <si>
    <t>Operator#53</t>
  </si>
  <si>
    <t>Operator#54</t>
  </si>
  <si>
    <t>Operator#55</t>
  </si>
  <si>
    <t>Operator#56</t>
  </si>
  <si>
    <t>Operator#57</t>
  </si>
  <si>
    <t>Operator#58</t>
  </si>
  <si>
    <t>Operator#59</t>
  </si>
  <si>
    <t>Operator#60</t>
  </si>
  <si>
    <t>Operator#61</t>
  </si>
  <si>
    <t>Operator#62</t>
  </si>
  <si>
    <t>Operator#63</t>
  </si>
  <si>
    <t>Operator#64</t>
  </si>
  <si>
    <t>Operator#65</t>
  </si>
  <si>
    <t>Operator#66</t>
  </si>
  <si>
    <t>Operator#67</t>
  </si>
  <si>
    <t>Operator#68</t>
  </si>
  <si>
    <t>Operator#69</t>
  </si>
  <si>
    <t>Operator#70</t>
  </si>
  <si>
    <t>Operator#71</t>
  </si>
  <si>
    <t>Operator#72</t>
  </si>
  <si>
    <t>thousand US $</t>
  </si>
  <si>
    <t>&lt;Graphic 17, page 93, Contextual report&gt;</t>
  </si>
  <si>
    <t>&lt;Graphic 18, page 94, Contextual report&gt;</t>
  </si>
  <si>
    <t>&lt;Table 26, page 95, Contextual report&gt;</t>
  </si>
  <si>
    <t>&lt;Graphic 19, page 96, Contextual report&gt;</t>
  </si>
  <si>
    <t>MBLS</t>
  </si>
  <si>
    <t>&lt;Graphic 6, page 82, Contextual report&gt;</t>
  </si>
  <si>
    <t>MMSCF</t>
  </si>
  <si>
    <t>&lt;Graphic 10, page 84, Contextual report&gt;</t>
  </si>
  <si>
    <t>Coal, volume</t>
  </si>
  <si>
    <t>million ton</t>
  </si>
  <si>
    <t>&lt;Graph 14, page 89, Contextual report&gt;</t>
  </si>
  <si>
    <t>Copper, volume</t>
  </si>
  <si>
    <t>thousand ton</t>
  </si>
  <si>
    <t>&lt;Table 23, page 91, Contextual report&gt;</t>
  </si>
  <si>
    <t>Gold, volume</t>
  </si>
  <si>
    <t>ton</t>
  </si>
  <si>
    <t>Tin, volume</t>
  </si>
  <si>
    <t>&lt;Graphic 20, page 96, Contextual report&gt;</t>
  </si>
  <si>
    <t>Nickel, volume</t>
  </si>
  <si>
    <t>Bauxite, volume</t>
  </si>
  <si>
    <t>Other mineral, volume</t>
  </si>
  <si>
    <t>&lt;Point 4.1.1, page 67, Contextual report&gt;</t>
  </si>
  <si>
    <t>LKPP</t>
  </si>
  <si>
    <t>www.kemenkeu.go.id/page/laporan-keuangan-pemerintah-pusat</t>
  </si>
  <si>
    <t>N/A</t>
  </si>
  <si>
    <t>Public registry of licences, oil and gas</t>
  </si>
  <si>
    <t>Ministry of Energy &amp; Mineral Resources</t>
  </si>
  <si>
    <t>Currently it is registery system is a paid service</t>
  </si>
  <si>
    <t>Public registry of licences, mining</t>
  </si>
  <si>
    <t>Information about awarding and transfer of licences, oil &amp; gas</t>
  </si>
  <si>
    <t>Directorate General Oil and Gas, Ministry of Energy &amp; Mineral Resources</t>
  </si>
  <si>
    <t>&lt;Point 3.1, page 40, contextual report&gt;</t>
  </si>
  <si>
    <t>Information about awarding and transfer of licences, mining</t>
  </si>
  <si>
    <t>Directorat General Minerals and Coal, Ministry of Energy &amp; Mineral Resources</t>
  </si>
  <si>
    <t>&lt;Point 3.2, page 47, contextual report&gt;</t>
  </si>
  <si>
    <t>Indonesia Stock Exchange</t>
  </si>
  <si>
    <t>www.idx.co.id</t>
  </si>
  <si>
    <t>Please see explanation on point 3.6 page 54, contextual report</t>
  </si>
  <si>
    <t>&lt;Point 3.4, page 51, Contextual report&gt;</t>
  </si>
  <si>
    <t>Partially</t>
  </si>
  <si>
    <t>only for general provisions of contracts</t>
  </si>
  <si>
    <t>Publicly available registry of contracts, oil &amp; gas</t>
  </si>
  <si>
    <t>Publicly available registry of contracts, mining</t>
  </si>
  <si>
    <t>&lt;Point 2.1.3, page 28, Reconciliation report&gt;</t>
  </si>
  <si>
    <t>Barrels</t>
  </si>
  <si>
    <t>&lt;Table 20, page 57, Reconciliation report&gt;</t>
  </si>
  <si>
    <t>MSCF</t>
  </si>
  <si>
    <t>&lt;Table 23, page 61, Reconciliation report&gt;</t>
  </si>
  <si>
    <t>&lt;Point 2.1.4, page 33, Reconciliation report&gt;</t>
  </si>
  <si>
    <t>&lt;Point 5.3, page 75, Contextual report&gt;</t>
  </si>
  <si>
    <t>This is not revenue as the company directly disbursed to community</t>
  </si>
  <si>
    <t>&lt;Point 2.1.6, page 34, Reconciliation report&gt;</t>
  </si>
  <si>
    <t>&lt;Table 6-7, page 35-36, Reconciliation report &gt;</t>
  </si>
  <si>
    <t>&lt;Point 2.1.8, page 37, Reconciliation report&gt;</t>
  </si>
  <si>
    <t>&lt;Table 9, page 39, Reconciliation report&gt;</t>
  </si>
  <si>
    <t>&lt;Point 4.4, page 67, Contextual report&gt;</t>
  </si>
  <si>
    <t>&lt;Table 21, page 72, Contextual report&gt;</t>
  </si>
  <si>
    <t>This is total revenue transfer from national to subnational</t>
  </si>
  <si>
    <t>Nickel Ore, volume</t>
  </si>
  <si>
    <t>Bauxite Ore, volume</t>
  </si>
  <si>
    <t>Iron Ore and Sand, volume</t>
  </si>
  <si>
    <t>Contextual Information</t>
  </si>
  <si>
    <t>http://www.esdm.go.id/publikasi/lakip-kementerian-esdm.html</t>
  </si>
  <si>
    <t>IDR</t>
  </si>
  <si>
    <t>9,638</t>
  </si>
  <si>
    <t>No</t>
  </si>
  <si>
    <t>http://eiti.ekon.go.id/draft-kontrak-PSC/</t>
  </si>
  <si>
    <t>&lt;Appendix 3, page 129, Contextual report&gt;</t>
  </si>
  <si>
    <r>
      <t>Public Accountant Firm (</t>
    </r>
    <r>
      <rPr>
        <i/>
        <sz val="10"/>
        <color theme="1"/>
        <rFont val="Calibri"/>
        <family val="2"/>
        <scheme val="minor"/>
      </rPr>
      <t>Kantor Akuntan Pubik = KAP</t>
    </r>
    <r>
      <rPr>
        <sz val="10"/>
        <color theme="1"/>
        <rFont val="Calibri"/>
        <family val="2"/>
        <scheme val="minor"/>
      </rPr>
      <t>)  Sukrisno, Sarwoko dan Sandjaja</t>
    </r>
  </si>
  <si>
    <t>ADARO INDONESIA</t>
  </si>
  <si>
    <t>Coal</t>
  </si>
  <si>
    <t>ANTANG GUNUNG MERATUS</t>
  </si>
  <si>
    <t>ARUTMIN INDONESIA</t>
  </si>
  <si>
    <t>ASMIN KOALINDO TUHUP</t>
  </si>
  <si>
    <t>BAHARI CAKRAWALA SEBUKU</t>
  </si>
  <si>
    <t>BANGUN BANUA PERSADA KALIMANTAN</t>
  </si>
  <si>
    <t>BARAMARTA</t>
  </si>
  <si>
    <t>BERAU COAL</t>
  </si>
  <si>
    <t>BORNEO INDOBARA</t>
  </si>
  <si>
    <t>FIRMAN KETAUN PERKASA</t>
  </si>
  <si>
    <t>GUNUNGBAYAN PRATAMACOAL</t>
  </si>
  <si>
    <t>INDOMINCO MANDIRI</t>
  </si>
  <si>
    <t>INSANI BARAPERKASA</t>
  </si>
  <si>
    <t>JORONG BARUTAMA GRESTON</t>
  </si>
  <si>
    <t>KALTIM PRIMA COAL</t>
  </si>
  <si>
    <t>KIDECO JAYA AGUNG</t>
  </si>
  <si>
    <t>LANNA HARITA INDONESIA</t>
  </si>
  <si>
    <t>MAHAKAM SUMBER JAYA</t>
  </si>
  <si>
    <t>MANDIRI INTI PERKASA</t>
  </si>
  <si>
    <t>MARUNDA GRAHAMINERAL</t>
  </si>
  <si>
    <t>MULTI HARAPAN UTAMA</t>
  </si>
  <si>
    <t>PERKASA INAKAKERTA</t>
  </si>
  <si>
    <t>RIAU BARAHARUM</t>
  </si>
  <si>
    <t>SANTAN BATUBARA</t>
  </si>
  <si>
    <t>SINGLURUS PRATAMA</t>
  </si>
  <si>
    <t>SUMBER KURNIA BUANA</t>
  </si>
  <si>
    <t>TANITO HARUM</t>
  </si>
  <si>
    <t>TANJUNG ALAM JAYA</t>
  </si>
  <si>
    <t>TEGUH SINARABADI</t>
  </si>
  <si>
    <t>TRUBAINDO COAL MINING</t>
  </si>
  <si>
    <t>WAHANA BARATAMA MINING</t>
  </si>
  <si>
    <t>FREEPORT INDONESIA</t>
  </si>
  <si>
    <t>Copper, silver, gold</t>
  </si>
  <si>
    <t>NEWMONT NUSA TENGGARA</t>
  </si>
  <si>
    <t>NUSA HALMAHERA MINERALS</t>
  </si>
  <si>
    <t>Gold</t>
  </si>
  <si>
    <t>VALE INDONESIA</t>
  </si>
  <si>
    <t>Nickel</t>
  </si>
  <si>
    <t>ADIMITRA BARATAMA NUSANTARA</t>
  </si>
  <si>
    <t>AMANAH ANUGERAH ADI MULIA</t>
  </si>
  <si>
    <t>BARA ALAM UTAMA</t>
  </si>
  <si>
    <t>BARA KUMALA SAKTI</t>
  </si>
  <si>
    <t>BARADINAMIKA MUDASUKSES</t>
  </si>
  <si>
    <t>BHUMI RANTAU ENERGI</t>
  </si>
  <si>
    <t>BINAMITRA SUMBERARTA</t>
  </si>
  <si>
    <t>BUKIT ASAM (Persero) Tbk</t>
  </si>
  <si>
    <t>BUKIT BAIDURI ENERGI</t>
  </si>
  <si>
    <t>ENERGI BATUBARA LESTARI</t>
  </si>
  <si>
    <t>ENERGY CAHAYA INDUSTRITAMA</t>
  </si>
  <si>
    <t>GEMA RAHMI PERSADA</t>
  </si>
  <si>
    <t>INDOMINING</t>
  </si>
  <si>
    <t>INDOASIA CEMERLANG</t>
  </si>
  <si>
    <t>JEMBAYAN MUARA BARA</t>
  </si>
  <si>
    <t>KALTIM BATUMANUNGGAL</t>
  </si>
  <si>
    <t>KARBON MAHAKAM</t>
  </si>
  <si>
    <t>KARYA GEMILANG LIMPAH REJEKI</t>
  </si>
  <si>
    <t>KAYAN PUTRA UTAMA COAL</t>
  </si>
  <si>
    <t>KITADIN</t>
  </si>
  <si>
    <t>LEMBU SWANA PERKASA</t>
  </si>
  <si>
    <t>MEGA PRIMA PERSADA</t>
  </si>
  <si>
    <t>MULTI SARANA AVINDO</t>
  </si>
  <si>
    <t>NUANSACIPTA COAL INVESTMENT</t>
  </si>
  <si>
    <t>NUSANTARA BERAU COAL</t>
  </si>
  <si>
    <t>PADANG ANUGERAH</t>
  </si>
  <si>
    <t>PIPIT MUTIARA JAYA</t>
  </si>
  <si>
    <t>TELEN ORBIT PRIMA</t>
  </si>
  <si>
    <t>TUNAS INTI ABADI</t>
  </si>
  <si>
    <t>UNIT DESA GAJAH MADA</t>
  </si>
  <si>
    <t>ANEKA TAMBANG (Persero) Tbk</t>
  </si>
  <si>
    <t>Multi commodity</t>
  </si>
  <si>
    <t>BINTANG DELAPAN MINERAL</t>
  </si>
  <si>
    <t>BUKIT TIMAH</t>
  </si>
  <si>
    <t>Tin</t>
  </si>
  <si>
    <t>GANE PERMAI SENTOSA</t>
  </si>
  <si>
    <t>HARITA PRIMA ABADI MINERAL</t>
  </si>
  <si>
    <t>Bauxite</t>
  </si>
  <si>
    <t>REFINED BANGKA TIN</t>
  </si>
  <si>
    <t>TAMBANG TIMAH</t>
  </si>
  <si>
    <t>TIMAH (PERSERO) Tbk</t>
  </si>
  <si>
    <t>Asphalt &amp; tin</t>
  </si>
  <si>
    <t>TININDO INTER NUSA</t>
  </si>
  <si>
    <t>TUJUH SW</t>
  </si>
  <si>
    <t>Directorate General Tax</t>
  </si>
  <si>
    <t>Corporate Income &amp; Dividend Tax - Oil &amp; Gas</t>
  </si>
  <si>
    <t>Corporate Income Tax (CIT) - Mineral &amp; Coal</t>
  </si>
  <si>
    <t xml:space="preserve">Taxes on property </t>
  </si>
  <si>
    <t>Tax on Property (Pajak Bumi dan Bangunan) - Oil &amp; Gas</t>
  </si>
  <si>
    <t>Tax on Property (Pajak Bumi dan Bangunan) - Mineral &amp; Coal</t>
  </si>
  <si>
    <t>Value Added Tax (Pajak Pertambahan Nilai) - Oil &amp; Gas</t>
  </si>
  <si>
    <t xml:space="preserve">Other taxes payable by natural resource companies </t>
  </si>
  <si>
    <t>Local Taxes and Levies (Pajak Daerah dan Restribusi Daerah) - Oil &amp; Gas</t>
  </si>
  <si>
    <t>Local Taxes and Levies (Pajak Daerah dan Restribusi Daerah) - Mineral &amp; Coal</t>
  </si>
  <si>
    <t>CSR - Oil &amp; Gas</t>
  </si>
  <si>
    <t>CSR - Mineral &amp; Coal</t>
  </si>
  <si>
    <t>Dividend - Mineral &amp; Coal</t>
  </si>
  <si>
    <t>1415E3</t>
  </si>
  <si>
    <t>Signature Bonuses - Exploitation Companies - Oil &amp; Gas</t>
  </si>
  <si>
    <t>Signature Bonuses - Exploration Companies - Oil &amp; Gas</t>
  </si>
  <si>
    <t>Production Bonuses - Oil &amp; Gas</t>
  </si>
  <si>
    <t xml:space="preserve">      Forest Area Utilization - Non Tax Revenue</t>
  </si>
  <si>
    <t xml:space="preserve">      Sales Revenue Share</t>
  </si>
  <si>
    <t xml:space="preserve">         Delivered/paid to Sub National</t>
  </si>
  <si>
    <t>Sub National Government</t>
  </si>
  <si>
    <t>PT Kereta Api Indonesia</t>
  </si>
  <si>
    <t>Mineral &amp; Coal</t>
  </si>
  <si>
    <t>Divided by:</t>
  </si>
  <si>
    <t>Royalties - Mineral &amp; Coal</t>
  </si>
  <si>
    <t>Directorate General Mineral &amp; Coal</t>
  </si>
  <si>
    <r>
      <t>Sales Revenue Share (</t>
    </r>
    <r>
      <rPr>
        <i/>
        <sz val="12"/>
        <color theme="1"/>
        <rFont val="Calibri"/>
        <family val="2"/>
      </rPr>
      <t>Penjualan Hasil Tambang = PHT</t>
    </r>
    <r>
      <rPr>
        <sz val="12"/>
        <color theme="1"/>
        <rFont val="Calibri"/>
        <family val="2"/>
      </rPr>
      <t>) - Mineral &amp; Coal</t>
    </r>
  </si>
  <si>
    <t>Forest Area Utilization - Non Tax Revenue - Mineral &amp; Coal</t>
  </si>
  <si>
    <t>DMO Fee - Oil</t>
  </si>
  <si>
    <t>Transportation Fee  - Coal</t>
  </si>
  <si>
    <t>Sub National Payment Directly - Mineral &amp; Coal</t>
  </si>
  <si>
    <t>Infrastucture (Underpass Construction) - Mineral &amp; Coal</t>
  </si>
</sst>
</file>

<file path=xl/styles.xml><?xml version="1.0" encoding="utf-8"?>
<styleSheet xmlns="http://schemas.openxmlformats.org/spreadsheetml/2006/main">
  <numFmts count="7">
    <numFmt numFmtId="41" formatCode="_(* #,##0_);_(* \(#,##0\);_(* &quot;-&quot;_);_(@_)"/>
    <numFmt numFmtId="43" formatCode="_(* #,##0.00_);_(* \(#,##0.00\);_(* &quot;-&quot;??_);_(@_)"/>
    <numFmt numFmtId="164" formatCode="_-* #,##0.00_-;\-* #,##0.00_-;_-* &quot;-&quot;??_-;_-@_-"/>
    <numFmt numFmtId="165" formatCode="yyyy\-mm\-dd;@"/>
    <numFmt numFmtId="166" formatCode="_(* #,##0_);_(* \(#,##0\);_(* &quot;-&quot;??_);_(@_)"/>
    <numFmt numFmtId="167" formatCode="_-* #,##0_-;\-* #,##0_-;_-* &quot;-&quot;??_-;_-@_-"/>
    <numFmt numFmtId="168" formatCode="_(* #,##0.0_);_(* \(#,##0.0\);_(* &quot;-&quot;??_);_(@_)"/>
  </numFmts>
  <fonts count="53">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i/>
      <sz val="12"/>
      <color theme="1"/>
      <name val="Calibri"/>
      <family val="2"/>
    </font>
    <font>
      <u/>
      <sz val="12"/>
      <color theme="10"/>
      <name val="Calibri"/>
      <family val="2"/>
      <scheme val="minor"/>
    </font>
    <font>
      <u/>
      <sz val="12"/>
      <color theme="11"/>
      <name val="Calibri"/>
      <family val="2"/>
      <scheme val="minor"/>
    </font>
    <font>
      <sz val="12"/>
      <color rgb="FF3F3F76"/>
      <name val="Calibri"/>
      <family val="2"/>
      <scheme val="minor"/>
    </font>
    <font>
      <sz val="8"/>
      <name val="Calibri"/>
      <family val="2"/>
      <scheme val="minor"/>
    </font>
    <font>
      <b/>
      <sz val="16"/>
      <color theme="1"/>
      <name val="Calibri"/>
      <family val="2"/>
    </font>
    <font>
      <i/>
      <sz val="12"/>
      <color theme="1"/>
      <name val="Calibri"/>
      <family val="2"/>
      <scheme val="minor"/>
    </font>
    <font>
      <sz val="10"/>
      <color theme="1"/>
      <name val="Calibri"/>
      <family val="2"/>
      <scheme val="minor"/>
    </font>
    <font>
      <sz val="20"/>
      <color theme="1"/>
      <name val="Calibri"/>
      <family val="2"/>
      <scheme val="minor"/>
    </font>
    <font>
      <b/>
      <sz val="10"/>
      <color theme="1"/>
      <name val="Calibri"/>
      <family val="2"/>
      <scheme val="minor"/>
    </font>
    <font>
      <i/>
      <sz val="10"/>
      <color theme="1"/>
      <name val="Calibri"/>
      <family val="2"/>
      <scheme val="minor"/>
    </font>
    <font>
      <sz val="10"/>
      <color rgb="FF000000"/>
      <name val="Calibri"/>
      <family val="2"/>
      <scheme val="minor"/>
    </font>
    <font>
      <sz val="10"/>
      <color rgb="FFFF0000"/>
      <name val="Calibri"/>
      <family val="2"/>
      <scheme val="minor"/>
    </font>
    <font>
      <sz val="20"/>
      <color theme="1"/>
      <name val="Calibri"/>
      <family val="2"/>
    </font>
    <font>
      <sz val="10"/>
      <color rgb="FFFF0000"/>
      <name val="Calibri (Body)"/>
    </font>
    <font>
      <b/>
      <sz val="16"/>
      <color rgb="FF000000"/>
      <name val="Calibri (Body)"/>
    </font>
    <font>
      <i/>
      <sz val="11"/>
      <color rgb="FF000000"/>
      <name val="Calibri"/>
      <family val="2"/>
      <scheme val="minor"/>
    </font>
    <font>
      <sz val="11"/>
      <color rgb="FF000000"/>
      <name val="Calibri"/>
      <family val="2"/>
      <scheme val="minor"/>
    </font>
    <font>
      <u/>
      <sz val="11"/>
      <color rgb="FF000000"/>
      <name val="Calibri"/>
      <family val="2"/>
      <scheme val="minor"/>
    </font>
    <font>
      <sz val="11"/>
      <name val="Calibri"/>
      <family val="2"/>
      <scheme val="minor"/>
    </font>
    <font>
      <b/>
      <sz val="12"/>
      <color theme="0" tint="-0.34998626667073579"/>
      <name val="Calibri"/>
      <family val="2"/>
    </font>
    <font>
      <i/>
      <sz val="12"/>
      <color theme="0" tint="-0.34998626667073579"/>
      <name val="Calibri"/>
      <family val="2"/>
    </font>
    <font>
      <i/>
      <sz val="10"/>
      <color theme="1"/>
      <name val="Calibri"/>
      <family val="2"/>
    </font>
    <font>
      <i/>
      <sz val="10"/>
      <name val="Calibri"/>
      <family val="2"/>
    </font>
    <font>
      <b/>
      <sz val="11"/>
      <color rgb="FF3F3F3F"/>
      <name val="Calibri"/>
      <family val="2"/>
      <scheme val="minor"/>
    </font>
    <font>
      <b/>
      <sz val="16"/>
      <color theme="1"/>
      <name val="Calibri"/>
      <family val="2"/>
    </font>
    <font>
      <b/>
      <i/>
      <sz val="10"/>
      <color rgb="FF3F3F3F"/>
      <name val="Calibri"/>
      <family val="2"/>
      <scheme val="minor"/>
    </font>
    <font>
      <u/>
      <sz val="10"/>
      <color rgb="FFFF0000"/>
      <name val="Calibri"/>
      <family val="2"/>
      <scheme val="minor"/>
    </font>
    <font>
      <i/>
      <sz val="10"/>
      <name val="Calibri"/>
      <family val="2"/>
      <scheme val="minor"/>
    </font>
    <font>
      <sz val="10"/>
      <color rgb="FFFF0000"/>
      <name val="Calibri"/>
      <family val="2"/>
      <scheme val="minor"/>
    </font>
    <font>
      <sz val="12"/>
      <color theme="1"/>
      <name val="Calibri"/>
      <family val="2"/>
    </font>
    <font>
      <i/>
      <sz val="12"/>
      <color theme="1"/>
      <name val="Calibri"/>
      <family val="2"/>
      <scheme val="minor"/>
    </font>
    <font>
      <i/>
      <sz val="10"/>
      <color theme="1"/>
      <name val="Calibri"/>
      <family val="2"/>
    </font>
    <font>
      <sz val="10"/>
      <name val="MS Sans Serif"/>
      <family val="2"/>
    </font>
    <font>
      <b/>
      <sz val="9"/>
      <color indexed="81"/>
      <name val="Tahoma"/>
      <family val="2"/>
    </font>
    <font>
      <sz val="9"/>
      <color indexed="81"/>
      <name val="Tahoma"/>
      <family val="2"/>
    </font>
    <font>
      <b/>
      <sz val="11"/>
      <color theme="1"/>
      <name val="Arial"/>
      <family val="2"/>
    </font>
    <font>
      <sz val="11"/>
      <color theme="1"/>
      <name val="Arial"/>
      <family val="2"/>
    </font>
    <font>
      <sz val="11"/>
      <name val="Arial"/>
      <family val="2"/>
    </font>
    <font>
      <i/>
      <sz val="12"/>
      <color rgb="FFFF0000"/>
      <name val="Calibri"/>
      <family val="2"/>
    </font>
    <font>
      <sz val="10"/>
      <name val="Calibri"/>
      <family val="2"/>
      <scheme val="minor"/>
    </font>
    <font>
      <i/>
      <u/>
      <sz val="10"/>
      <color theme="10"/>
      <name val="Calibri"/>
      <family val="2"/>
      <scheme val="minor"/>
    </font>
    <font>
      <i/>
      <sz val="10"/>
      <color theme="10"/>
      <name val="Calibri"/>
      <family val="2"/>
      <scheme val="minor"/>
    </font>
    <font>
      <i/>
      <u/>
      <sz val="10"/>
      <color rgb="FF0070C0"/>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rgb="FFFFCC99"/>
      </patternFill>
    </fill>
    <fill>
      <patternFill patternType="solid">
        <fgColor theme="9" tint="0.39997558519241921"/>
        <bgColor indexed="64"/>
      </patternFill>
    </fill>
    <fill>
      <patternFill patternType="solid">
        <fgColor rgb="FFF7FAB4"/>
        <bgColor indexed="64"/>
      </patternFill>
    </fill>
    <fill>
      <patternFill patternType="solid">
        <fgColor theme="0"/>
        <bgColor indexed="64"/>
      </patternFill>
    </fill>
    <fill>
      <patternFill patternType="solid">
        <fgColor rgb="FFFABF8F"/>
        <bgColor rgb="FF000000"/>
      </patternFill>
    </fill>
    <fill>
      <patternFill patternType="solid">
        <fgColor rgb="FFF7FAB4"/>
        <bgColor rgb="FF000000"/>
      </patternFill>
    </fill>
    <fill>
      <patternFill patternType="solid">
        <fgColor theme="0"/>
        <bgColor rgb="FF000000"/>
      </patternFill>
    </fill>
    <fill>
      <patternFill patternType="solid">
        <fgColor rgb="FFFABF8F"/>
        <bgColor indexed="64"/>
      </patternFill>
    </fill>
    <fill>
      <patternFill patternType="solid">
        <fgColor theme="2"/>
        <bgColor indexed="64"/>
      </patternFill>
    </fill>
    <fill>
      <patternFill patternType="solid">
        <fgColor rgb="FFF2F2F2"/>
      </patternFill>
    </fill>
    <fill>
      <patternFill patternType="solid">
        <fgColor theme="5" tint="0.59999389629810485"/>
        <bgColor indexed="64"/>
      </patternFill>
    </fill>
    <fill>
      <patternFill patternType="solid">
        <fgColor theme="6" tint="0.79998168889431442"/>
        <bgColor indexed="64"/>
      </patternFill>
    </fill>
    <fill>
      <patternFill patternType="solid">
        <fgColor rgb="FFFFFF00"/>
        <bgColor indexed="64"/>
      </patternFill>
    </fill>
  </fills>
  <borders count="42">
    <border>
      <left/>
      <right/>
      <top/>
      <bottom/>
      <diagonal/>
    </border>
    <border>
      <left style="thin">
        <color auto="1"/>
      </left>
      <right/>
      <top/>
      <bottom style="thin">
        <color rgb="FF000000"/>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auto="1"/>
      </right>
      <top style="thin">
        <color rgb="FF7F7F7F"/>
      </top>
      <bottom style="thin">
        <color rgb="FF7F7F7F"/>
      </bottom>
      <diagonal/>
    </border>
    <border>
      <left/>
      <right style="thin">
        <color auto="1"/>
      </right>
      <top/>
      <bottom style="thin">
        <color rgb="FF000000"/>
      </bottom>
      <diagonal/>
    </border>
    <border>
      <left style="thick">
        <color auto="1"/>
      </left>
      <right style="thick">
        <color auto="1"/>
      </right>
      <top style="thick">
        <color auto="1"/>
      </top>
      <bottom style="thin">
        <color auto="1"/>
      </bottom>
      <diagonal/>
    </border>
    <border>
      <left/>
      <right/>
      <top style="thin">
        <color auto="1"/>
      </top>
      <bottom style="thin">
        <color auto="1"/>
      </bottom>
      <diagonal/>
    </border>
    <border>
      <left style="thick">
        <color auto="1"/>
      </left>
      <right style="thick">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ck">
        <color auto="1"/>
      </right>
      <top/>
      <bottom style="thick">
        <color auto="1"/>
      </bottom>
      <diagonal/>
    </border>
    <border>
      <left style="thick">
        <color auto="1"/>
      </left>
      <right style="thick">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style="thin">
        <color rgb="FF3F3F3F"/>
      </right>
      <top style="thin">
        <color rgb="FF3F3F3F"/>
      </top>
      <bottom style="thin">
        <color rgb="FF3F3F3F"/>
      </bottom>
      <diagonal/>
    </border>
    <border>
      <left style="medium">
        <color rgb="FFFF0000"/>
      </left>
      <right style="medium">
        <color rgb="FFFF0000"/>
      </right>
      <top style="medium">
        <color rgb="FFFF0000"/>
      </top>
      <bottom style="medium">
        <color rgb="FFFF000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top style="thin">
        <color auto="1"/>
      </top>
      <bottom style="thin">
        <color auto="1"/>
      </bottom>
      <diagonal/>
    </border>
    <border>
      <left/>
      <right style="medium">
        <color indexed="64"/>
      </right>
      <top style="thin">
        <color auto="1"/>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thin">
        <color indexed="64"/>
      </right>
      <top style="thin">
        <color auto="1"/>
      </top>
      <bottom/>
      <diagonal/>
    </border>
  </borders>
  <cellStyleXfs count="346">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3" borderId="6" applyNumberFormat="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64" fontId="6"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33" fillId="12" borderId="23"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6" fillId="0" borderId="0"/>
    <xf numFmtId="0" fontId="42" fillId="0" borderId="0"/>
    <xf numFmtId="0" fontId="6" fillId="0" borderId="0"/>
    <xf numFmtId="0" fontId="5" fillId="0" borderId="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43" fontId="2" fillId="0" borderId="0" applyFont="0" applyFill="0" applyBorder="0" applyAlignment="0" applyProtection="0"/>
    <xf numFmtId="41" fontId="1" fillId="0" borderId="0" applyFont="0" applyFill="0" applyBorder="0" applyAlignment="0" applyProtection="0"/>
  </cellStyleXfs>
  <cellXfs count="259">
    <xf numFmtId="0" fontId="0" fillId="0" borderId="0" xfId="0"/>
    <xf numFmtId="0" fontId="7" fillId="0" borderId="0" xfId="0" applyFont="1"/>
    <xf numFmtId="0" fontId="7" fillId="2" borderId="1" xfId="0" applyFont="1" applyFill="1" applyBorder="1" applyAlignment="1">
      <alignment vertical="top" wrapText="1"/>
    </xf>
    <xf numFmtId="0" fontId="7" fillId="0" borderId="0" xfId="0" applyFont="1" applyAlignment="1">
      <alignment vertical="top"/>
    </xf>
    <xf numFmtId="0" fontId="7" fillId="0" borderId="0" xfId="0" applyFont="1" applyBorder="1" applyAlignment="1">
      <alignment vertical="center" wrapText="1"/>
    </xf>
    <xf numFmtId="0" fontId="7" fillId="0" borderId="0" xfId="0" applyFont="1" applyBorder="1"/>
    <xf numFmtId="0" fontId="7" fillId="0" borderId="9" xfId="0" applyFont="1" applyBorder="1"/>
    <xf numFmtId="0" fontId="7" fillId="0" borderId="7" xfId="0" applyFont="1" applyBorder="1" applyAlignment="1">
      <alignment vertical="center" wrapText="1"/>
    </xf>
    <xf numFmtId="0" fontId="9" fillId="0" borderId="7" xfId="0" applyFont="1" applyBorder="1" applyAlignment="1">
      <alignment vertical="center" wrapText="1"/>
    </xf>
    <xf numFmtId="0" fontId="7" fillId="0" borderId="12" xfId="0" applyFont="1" applyBorder="1" applyAlignment="1">
      <alignment vertical="center" wrapText="1"/>
    </xf>
    <xf numFmtId="0" fontId="8" fillId="0" borderId="2" xfId="0" applyFont="1" applyBorder="1" applyAlignment="1">
      <alignment horizontal="right"/>
    </xf>
    <xf numFmtId="0" fontId="7" fillId="0" borderId="0" xfId="0" applyFont="1" applyAlignment="1">
      <alignment horizontal="right"/>
    </xf>
    <xf numFmtId="0" fontId="7" fillId="0" borderId="4" xfId="0" applyFont="1" applyBorder="1"/>
    <xf numFmtId="0" fontId="14" fillId="0" borderId="3" xfId="0" applyFont="1" applyBorder="1"/>
    <xf numFmtId="0" fontId="9" fillId="0" borderId="4" xfId="0" applyFont="1" applyBorder="1"/>
    <xf numFmtId="0" fontId="16" fillId="0" borderId="0" xfId="0" applyFont="1" applyAlignment="1">
      <alignment horizontal="left" vertical="center" wrapText="1"/>
    </xf>
    <xf numFmtId="0" fontId="17" fillId="0" borderId="0" xfId="0" applyFont="1"/>
    <xf numFmtId="0" fontId="16" fillId="0" borderId="9" xfId="0" applyFont="1" applyBorder="1"/>
    <xf numFmtId="0" fontId="16" fillId="0" borderId="0" xfId="0" applyFont="1"/>
    <xf numFmtId="0" fontId="16" fillId="0" borderId="4" xfId="0" applyFont="1" applyBorder="1"/>
    <xf numFmtId="0" fontId="18" fillId="0" borderId="0" xfId="0" applyFont="1" applyAlignment="1">
      <alignment horizontal="left" wrapText="1"/>
    </xf>
    <xf numFmtId="0" fontId="20" fillId="0" borderId="4" xfId="0" applyFont="1" applyBorder="1"/>
    <xf numFmtId="0" fontId="16" fillId="0" borderId="16" xfId="0" applyFont="1" applyBorder="1"/>
    <xf numFmtId="0" fontId="18" fillId="6" borderId="0" xfId="0" applyFont="1" applyFill="1" applyBorder="1" applyAlignment="1">
      <alignment horizontal="left" wrapText="1"/>
    </xf>
    <xf numFmtId="0" fontId="19" fillId="0" borderId="0" xfId="0" applyFont="1" applyBorder="1"/>
    <xf numFmtId="0" fontId="22" fillId="0" borderId="0" xfId="0" applyFont="1" applyAlignment="1">
      <alignment vertical="top"/>
    </xf>
    <xf numFmtId="0" fontId="23" fillId="0" borderId="0" xfId="0" applyFont="1"/>
    <xf numFmtId="0" fontId="25" fillId="0" borderId="0" xfId="0" applyFont="1" applyAlignment="1">
      <alignment horizontal="left" vertical="center"/>
    </xf>
    <xf numFmtId="0" fontId="26" fillId="0" borderId="0" xfId="0" applyFont="1" applyAlignment="1">
      <alignment horizontal="left" vertical="center"/>
    </xf>
    <xf numFmtId="0" fontId="16" fillId="0" borderId="0" xfId="0" applyFont="1" applyAlignment="1">
      <alignment horizontal="left" vertical="center"/>
    </xf>
    <xf numFmtId="0" fontId="25" fillId="0" borderId="0" xfId="0" applyFont="1" applyAlignment="1">
      <alignment vertical="center"/>
    </xf>
    <xf numFmtId="0" fontId="26" fillId="0" borderId="0" xfId="0" applyFont="1" applyAlignment="1">
      <alignment vertical="center"/>
    </xf>
    <xf numFmtId="0" fontId="26" fillId="9" borderId="0" xfId="0" applyFont="1" applyFill="1" applyAlignment="1">
      <alignmen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12" fillId="3" borderId="11" xfId="27" applyFont="1" applyBorder="1" applyAlignment="1">
      <alignment vertical="center" wrapText="1"/>
    </xf>
    <xf numFmtId="0" fontId="16" fillId="4" borderId="13" xfId="0" applyFont="1" applyFill="1" applyBorder="1" applyAlignment="1">
      <alignment horizontal="left" wrapText="1"/>
    </xf>
    <xf numFmtId="165" fontId="16" fillId="4" borderId="15" xfId="0" applyNumberFormat="1" applyFont="1" applyFill="1" applyBorder="1" applyAlignment="1">
      <alignment horizontal="left" wrapText="1"/>
    </xf>
    <xf numFmtId="0" fontId="16" fillId="4" borderId="15" xfId="0" applyFont="1" applyFill="1" applyBorder="1" applyAlignment="1">
      <alignment horizontal="left" wrapText="1"/>
    </xf>
    <xf numFmtId="0" fontId="16" fillId="5" borderId="15" xfId="0" applyFont="1" applyFill="1" applyBorder="1" applyAlignment="1">
      <alignment horizontal="left" wrapText="1"/>
    </xf>
    <xf numFmtId="0" fontId="7" fillId="0" borderId="0" xfId="0" applyFont="1" applyBorder="1" applyAlignment="1">
      <alignment vertical="top" wrapText="1"/>
    </xf>
    <xf numFmtId="0" fontId="7" fillId="0" borderId="5" xfId="0" applyFont="1" applyBorder="1" applyAlignment="1">
      <alignment vertical="top" wrapText="1"/>
    </xf>
    <xf numFmtId="0" fontId="8" fillId="0" borderId="8" xfId="0" applyFont="1" applyBorder="1" applyAlignment="1">
      <alignment vertical="top"/>
    </xf>
    <xf numFmtId="0" fontId="8" fillId="0" borderId="10" xfId="0" applyFont="1" applyBorder="1" applyAlignment="1">
      <alignment vertical="center" wrapText="1"/>
    </xf>
    <xf numFmtId="0" fontId="8" fillId="0" borderId="8" xfId="0" applyFont="1" applyBorder="1" applyAlignment="1">
      <alignment vertical="center" wrapText="1"/>
    </xf>
    <xf numFmtId="0" fontId="9" fillId="0" borderId="10" xfId="0" applyFont="1" applyBorder="1" applyAlignment="1">
      <alignment horizontal="right"/>
    </xf>
    <xf numFmtId="3" fontId="9" fillId="0" borderId="7" xfId="0" applyNumberFormat="1" applyFont="1" applyBorder="1" applyAlignment="1">
      <alignment vertical="center" wrapText="1"/>
    </xf>
    <xf numFmtId="0" fontId="7" fillId="10" borderId="0" xfId="0" applyFont="1" applyFill="1" applyBorder="1"/>
    <xf numFmtId="0" fontId="7" fillId="0" borderId="2" xfId="0" applyFont="1" applyFill="1" applyBorder="1" applyAlignment="1">
      <alignment vertical="center" wrapText="1"/>
    </xf>
    <xf numFmtId="0" fontId="7" fillId="0" borderId="1" xfId="0" applyFont="1" applyFill="1" applyBorder="1" applyAlignment="1">
      <alignment vertical="center" wrapText="1"/>
    </xf>
    <xf numFmtId="0" fontId="7" fillId="2" borderId="2" xfId="0" applyFont="1" applyFill="1" applyBorder="1" applyAlignment="1">
      <alignment horizontal="left" vertical="top" wrapText="1"/>
    </xf>
    <xf numFmtId="0" fontId="7" fillId="2" borderId="2" xfId="0" applyFont="1" applyFill="1" applyBorder="1" applyAlignment="1">
      <alignment horizontal="left" vertical="top"/>
    </xf>
    <xf numFmtId="0" fontId="8" fillId="2" borderId="2" xfId="0" applyFont="1" applyFill="1" applyBorder="1" applyAlignment="1">
      <alignment horizontal="left" vertical="top"/>
    </xf>
    <xf numFmtId="0" fontId="29" fillId="2" borderId="2" xfId="0" applyFont="1" applyFill="1" applyBorder="1" applyAlignment="1">
      <alignment horizontal="left" vertical="top" wrapText="1"/>
    </xf>
    <xf numFmtId="0" fontId="29" fillId="0" borderId="0" xfId="0" applyFont="1" applyBorder="1" applyAlignment="1">
      <alignment vertical="top" wrapText="1"/>
    </xf>
    <xf numFmtId="0" fontId="30" fillId="2" borderId="2" xfId="0" applyFont="1" applyFill="1" applyBorder="1" applyAlignment="1">
      <alignment horizontal="left" vertical="top" wrapText="1"/>
    </xf>
    <xf numFmtId="0" fontId="30" fillId="0" borderId="0" xfId="0" applyFont="1" applyBorder="1" applyAlignment="1">
      <alignment vertical="top" wrapText="1"/>
    </xf>
    <xf numFmtId="0" fontId="29" fillId="2" borderId="2" xfId="0" applyFont="1" applyFill="1" applyBorder="1" applyAlignment="1">
      <alignment horizontal="left" vertical="top"/>
    </xf>
    <xf numFmtId="0" fontId="30" fillId="2" borderId="2" xfId="0" applyFont="1" applyFill="1" applyBorder="1" applyAlignment="1">
      <alignment horizontal="left" vertical="top"/>
    </xf>
    <xf numFmtId="0" fontId="14" fillId="0" borderId="0" xfId="0" applyFont="1" applyAlignment="1">
      <alignment vertical="top"/>
    </xf>
    <xf numFmtId="0" fontId="32" fillId="0" borderId="0" xfId="0" applyFont="1" applyAlignment="1"/>
    <xf numFmtId="0" fontId="31" fillId="0" borderId="0" xfId="0" applyFont="1" applyAlignment="1">
      <alignment vertical="top"/>
    </xf>
    <xf numFmtId="0" fontId="31" fillId="0" borderId="2" xfId="0" applyFont="1" applyBorder="1"/>
    <xf numFmtId="0" fontId="20" fillId="0" borderId="0" xfId="0" applyFont="1" applyBorder="1"/>
    <xf numFmtId="0" fontId="19" fillId="0" borderId="9" xfId="0" applyFont="1" applyBorder="1"/>
    <xf numFmtId="0" fontId="16" fillId="10" borderId="15" xfId="0" applyFont="1" applyFill="1" applyBorder="1" applyAlignment="1">
      <alignment horizontal="left" wrapText="1"/>
    </xf>
    <xf numFmtId="0" fontId="16" fillId="10" borderId="17" xfId="0" applyFont="1" applyFill="1" applyBorder="1" applyAlignment="1">
      <alignment horizontal="left" wrapText="1"/>
    </xf>
    <xf numFmtId="0" fontId="16" fillId="10" borderId="18" xfId="0" applyFont="1" applyFill="1" applyBorder="1" applyAlignment="1">
      <alignment horizontal="left" wrapText="1"/>
    </xf>
    <xf numFmtId="0" fontId="8" fillId="0" borderId="9" xfId="0" applyFont="1" applyBorder="1" applyAlignment="1">
      <alignment vertical="center" wrapText="1"/>
    </xf>
    <xf numFmtId="0" fontId="7" fillId="0" borderId="0" xfId="0" applyFont="1" applyFill="1" applyBorder="1" applyAlignment="1">
      <alignment vertical="center" wrapText="1"/>
    </xf>
    <xf numFmtId="0" fontId="7" fillId="0" borderId="9" xfId="0" applyFont="1" applyFill="1" applyBorder="1" applyAlignment="1">
      <alignment vertical="center" wrapText="1"/>
    </xf>
    <xf numFmtId="0" fontId="8" fillId="11" borderId="0" xfId="0" applyFont="1" applyFill="1" applyAlignment="1">
      <alignment horizontal="right"/>
    </xf>
    <xf numFmtId="0" fontId="8" fillId="11" borderId="0" xfId="0" applyFont="1" applyFill="1"/>
    <xf numFmtId="3" fontId="7" fillId="0" borderId="7" xfId="245" applyNumberFormat="1" applyFont="1" applyFill="1" applyBorder="1" applyAlignment="1">
      <alignment vertical="center" wrapText="1"/>
    </xf>
    <xf numFmtId="3" fontId="7" fillId="0" borderId="7" xfId="245" applyNumberFormat="1" applyFont="1" applyBorder="1" applyAlignment="1">
      <alignment vertical="center" wrapText="1"/>
    </xf>
    <xf numFmtId="3" fontId="8" fillId="0" borderId="7" xfId="245" applyNumberFormat="1" applyFont="1" applyFill="1" applyBorder="1" applyAlignment="1">
      <alignment vertical="center" wrapText="1"/>
    </xf>
    <xf numFmtId="3" fontId="7" fillId="0" borderId="10" xfId="245" applyNumberFormat="1" applyFont="1" applyFill="1" applyBorder="1" applyAlignment="1">
      <alignment vertical="center" wrapText="1"/>
    </xf>
    <xf numFmtId="3" fontId="7" fillId="0" borderId="0" xfId="245" applyNumberFormat="1" applyFont="1" applyFill="1" applyBorder="1" applyAlignment="1">
      <alignment vertical="center" wrapText="1"/>
    </xf>
    <xf numFmtId="0" fontId="7" fillId="0" borderId="22" xfId="0" applyFont="1" applyBorder="1"/>
    <xf numFmtId="0" fontId="14" fillId="0" borderId="21" xfId="0" applyFont="1" applyBorder="1"/>
    <xf numFmtId="15" fontId="16" fillId="0" borderId="0" xfId="0" applyNumberFormat="1" applyFont="1" applyAlignment="1">
      <alignment horizontal="left" vertical="center" wrapText="1"/>
    </xf>
    <xf numFmtId="0" fontId="16" fillId="0" borderId="0" xfId="0" applyFont="1" applyAlignment="1">
      <alignment vertical="center" wrapText="1"/>
    </xf>
    <xf numFmtId="0" fontId="17" fillId="0" borderId="0" xfId="0" applyFont="1" applyAlignment="1"/>
    <xf numFmtId="0" fontId="23" fillId="0" borderId="0" xfId="0" applyFont="1" applyAlignment="1"/>
    <xf numFmtId="0" fontId="16" fillId="0" borderId="0" xfId="0" applyFont="1" applyAlignment="1">
      <alignment wrapText="1"/>
    </xf>
    <xf numFmtId="15" fontId="16" fillId="0" borderId="0" xfId="0" applyNumberFormat="1" applyFont="1" applyBorder="1" applyAlignment="1">
      <alignment horizontal="left"/>
    </xf>
    <xf numFmtId="0" fontId="16" fillId="0" borderId="0" xfId="0" applyFont="1" applyBorder="1" applyAlignment="1">
      <alignment horizontal="left"/>
    </xf>
    <xf numFmtId="0" fontId="16" fillId="0" borderId="0" xfId="0" quotePrefix="1" applyFont="1" applyAlignment="1">
      <alignment horizontal="left" vertical="center" wrapText="1"/>
    </xf>
    <xf numFmtId="0" fontId="18" fillId="0" borderId="0" xfId="0" applyFont="1" applyAlignment="1">
      <alignment horizontal="left" vertical="center" wrapText="1"/>
    </xf>
    <xf numFmtId="0" fontId="18" fillId="6" borderId="0" xfId="0" applyFont="1" applyFill="1" applyBorder="1" applyAlignment="1">
      <alignment horizontal="left"/>
    </xf>
    <xf numFmtId="0" fontId="35" fillId="12" borderId="23" xfId="320" applyFont="1" applyAlignment="1">
      <alignment horizontal="left" vertical="center" wrapText="1"/>
    </xf>
    <xf numFmtId="0" fontId="36" fillId="0" borderId="0" xfId="128" applyFont="1"/>
    <xf numFmtId="0" fontId="35" fillId="12" borderId="24" xfId="320" applyFont="1" applyBorder="1" applyAlignment="1">
      <alignment horizontal="left" vertical="center" wrapText="1"/>
    </xf>
    <xf numFmtId="0" fontId="37" fillId="0" borderId="0" xfId="0" applyFont="1" applyBorder="1"/>
    <xf numFmtId="0" fontId="16" fillId="4" borderId="16" xfId="0" applyFont="1" applyFill="1" applyBorder="1" applyAlignment="1">
      <alignment horizontal="left" wrapText="1"/>
    </xf>
    <xf numFmtId="0" fontId="37" fillId="0" borderId="0" xfId="0" applyFont="1" applyBorder="1" applyAlignment="1">
      <alignment vertical="top"/>
    </xf>
    <xf numFmtId="0" fontId="26" fillId="0" borderId="0" xfId="0" applyFont="1" applyFill="1" applyAlignment="1">
      <alignment vertical="center"/>
    </xf>
    <xf numFmtId="0" fontId="10" fillId="0" borderId="0" xfId="128" applyAlignment="1"/>
    <xf numFmtId="0" fontId="16" fillId="0" borderId="0" xfId="0" quotePrefix="1" applyFont="1" applyBorder="1" applyAlignment="1">
      <alignment horizontal="left" vertical="center" wrapText="1"/>
    </xf>
    <xf numFmtId="0" fontId="16" fillId="0" borderId="0" xfId="0" applyFont="1" applyBorder="1" applyAlignment="1">
      <alignment horizontal="left" vertical="center" wrapText="1"/>
    </xf>
    <xf numFmtId="0" fontId="16" fillId="0" borderId="25" xfId="0" applyFont="1" applyBorder="1" applyAlignment="1">
      <alignment vertical="center" wrapText="1"/>
    </xf>
    <xf numFmtId="0" fontId="38" fillId="0" borderId="0" xfId="0" applyFont="1" applyAlignment="1">
      <alignment vertical="center" wrapText="1"/>
    </xf>
    <xf numFmtId="0" fontId="16" fillId="0" borderId="0" xfId="0" applyFont="1" applyAlignment="1">
      <alignment horizontal="left" wrapText="1"/>
    </xf>
    <xf numFmtId="0" fontId="39" fillId="0" borderId="0" xfId="0" applyFont="1"/>
    <xf numFmtId="0" fontId="16" fillId="0" borderId="0" xfId="0" applyFont="1" applyAlignment="1">
      <alignment horizontal="left" vertical="center" wrapText="1"/>
    </xf>
    <xf numFmtId="0" fontId="16" fillId="0" borderId="14" xfId="0" applyFont="1" applyBorder="1"/>
    <xf numFmtId="0" fontId="16" fillId="0" borderId="0" xfId="0" applyFont="1" applyBorder="1"/>
    <xf numFmtId="165" fontId="16" fillId="4" borderId="27" xfId="0" applyNumberFormat="1" applyFont="1" applyFill="1" applyBorder="1" applyAlignment="1">
      <alignment horizontal="left" wrapText="1"/>
    </xf>
    <xf numFmtId="165" fontId="16" fillId="4" borderId="28" xfId="0" applyNumberFormat="1" applyFont="1" applyFill="1" applyBorder="1" applyAlignment="1">
      <alignment horizontal="left" wrapText="1"/>
    </xf>
    <xf numFmtId="165" fontId="16" fillId="4" borderId="30" xfId="0" applyNumberFormat="1" applyFont="1" applyFill="1" applyBorder="1" applyAlignment="1">
      <alignment horizontal="left" wrapText="1"/>
    </xf>
    <xf numFmtId="0" fontId="16" fillId="5" borderId="30" xfId="0" applyFont="1" applyFill="1" applyBorder="1" applyAlignment="1">
      <alignment horizontal="left" wrapText="1"/>
    </xf>
    <xf numFmtId="0" fontId="16" fillId="4" borderId="31" xfId="0" applyFont="1" applyFill="1" applyBorder="1" applyAlignment="1">
      <alignment horizontal="left" vertical="center"/>
    </xf>
    <xf numFmtId="0" fontId="8" fillId="0" borderId="0" xfId="0" applyFont="1" applyBorder="1" applyAlignment="1">
      <alignment vertical="top" wrapText="1"/>
    </xf>
    <xf numFmtId="0" fontId="8" fillId="0" borderId="2" xfId="0" applyFont="1" applyBorder="1" applyAlignment="1">
      <alignment horizontal="right" vertical="center" wrapText="1"/>
    </xf>
    <xf numFmtId="0" fontId="31" fillId="0" borderId="0" xfId="0" applyFont="1" applyAlignment="1">
      <alignment vertical="center"/>
    </xf>
    <xf numFmtId="0" fontId="7" fillId="0" borderId="0" xfId="0" applyFont="1" applyAlignment="1">
      <alignment vertical="center"/>
    </xf>
    <xf numFmtId="3" fontId="9" fillId="0" borderId="39" xfId="0" applyNumberFormat="1" applyFont="1" applyBorder="1" applyAlignment="1">
      <alignment vertical="center" wrapText="1"/>
    </xf>
    <xf numFmtId="166" fontId="0" fillId="0" borderId="0" xfId="245" applyNumberFormat="1" applyFont="1" applyBorder="1" applyAlignment="1">
      <alignment vertical="center"/>
    </xf>
    <xf numFmtId="167" fontId="7" fillId="0" borderId="0" xfId="245" applyNumberFormat="1" applyFont="1"/>
    <xf numFmtId="0" fontId="7" fillId="2" borderId="2" xfId="0" applyFont="1" applyFill="1" applyBorder="1" applyAlignment="1">
      <alignment horizontal="left" vertical="center"/>
    </xf>
    <xf numFmtId="0" fontId="7" fillId="14" borderId="2" xfId="0" applyFont="1" applyFill="1" applyBorder="1" applyAlignment="1">
      <alignment vertical="center" wrapText="1"/>
    </xf>
    <xf numFmtId="0" fontId="7" fillId="14" borderId="0" xfId="0" applyFont="1" applyFill="1" applyBorder="1" applyAlignment="1">
      <alignment vertical="center" wrapText="1"/>
    </xf>
    <xf numFmtId="0" fontId="47" fillId="0" borderId="19" xfId="331" applyFont="1" applyFill="1" applyBorder="1" applyAlignment="1">
      <alignment horizontal="left" vertical="center" wrapText="1"/>
    </xf>
    <xf numFmtId="0" fontId="47" fillId="0" borderId="19" xfId="332" applyFont="1" applyFill="1" applyBorder="1" applyAlignment="1">
      <alignment horizontal="left" vertical="center" wrapText="1"/>
    </xf>
    <xf numFmtId="0" fontId="45" fillId="13" borderId="19" xfId="0" applyFont="1" applyFill="1" applyBorder="1" applyAlignment="1">
      <alignment horizontal="left" vertical="center" wrapText="1"/>
    </xf>
    <xf numFmtId="0" fontId="46" fillId="13" borderId="19" xfId="0" applyFont="1" applyFill="1" applyBorder="1" applyAlignment="1">
      <alignment horizontal="left" vertical="center" wrapText="1"/>
    </xf>
    <xf numFmtId="0" fontId="46" fillId="0" borderId="19" xfId="0" applyFont="1" applyBorder="1" applyAlignment="1">
      <alignment vertical="center" wrapText="1"/>
    </xf>
    <xf numFmtId="0" fontId="46" fillId="0" borderId="19" xfId="0" applyFont="1" applyBorder="1" applyAlignment="1">
      <alignment wrapText="1"/>
    </xf>
    <xf numFmtId="0" fontId="46" fillId="0" borderId="19" xfId="0" applyFont="1" applyFill="1" applyBorder="1" applyAlignment="1">
      <alignment vertical="center" wrapText="1"/>
    </xf>
    <xf numFmtId="0" fontId="46" fillId="6" borderId="19" xfId="0" applyFont="1" applyFill="1" applyBorder="1" applyAlignment="1">
      <alignment vertical="center" wrapText="1"/>
    </xf>
    <xf numFmtId="167" fontId="7" fillId="0" borderId="0" xfId="245" applyNumberFormat="1" applyFont="1" applyAlignment="1">
      <alignment vertical="center"/>
    </xf>
    <xf numFmtId="164" fontId="7" fillId="0" borderId="7" xfId="245" applyFont="1" applyFill="1" applyBorder="1" applyAlignment="1">
      <alignment vertical="center" wrapText="1"/>
    </xf>
    <xf numFmtId="166" fontId="7" fillId="0" borderId="7" xfId="245" applyNumberFormat="1" applyFont="1" applyFill="1" applyBorder="1" applyAlignment="1">
      <alignment vertical="center" wrapText="1"/>
    </xf>
    <xf numFmtId="166" fontId="9" fillId="0" borderId="7" xfId="0" applyNumberFormat="1" applyFont="1" applyBorder="1" applyAlignment="1">
      <alignment vertical="center" wrapText="1"/>
    </xf>
    <xf numFmtId="166" fontId="7" fillId="0" borderId="0" xfId="245" applyNumberFormat="1" applyFont="1"/>
    <xf numFmtId="166" fontId="7" fillId="0" borderId="0" xfId="245" applyNumberFormat="1" applyFont="1" applyAlignment="1">
      <alignment vertical="center"/>
    </xf>
    <xf numFmtId="166" fontId="7" fillId="0" borderId="0" xfId="0" applyNumberFormat="1" applyFont="1"/>
    <xf numFmtId="167" fontId="15" fillId="0" borderId="9" xfId="245" applyNumberFormat="1" applyFont="1" applyBorder="1"/>
    <xf numFmtId="0" fontId="46" fillId="0" borderId="19" xfId="0" applyFont="1" applyFill="1" applyBorder="1" applyAlignment="1">
      <alignment horizontal="left" vertical="center" wrapText="1"/>
    </xf>
    <xf numFmtId="0" fontId="7" fillId="10" borderId="0" xfId="0" applyFont="1" applyFill="1" applyBorder="1" applyAlignment="1">
      <alignment horizontal="center"/>
    </xf>
    <xf numFmtId="166" fontId="15" fillId="0" borderId="9" xfId="245" applyNumberFormat="1" applyFont="1" applyBorder="1"/>
    <xf numFmtId="164" fontId="9" fillId="0" borderId="7" xfId="245" applyFont="1" applyBorder="1" applyAlignment="1">
      <alignment vertical="center" wrapText="1"/>
    </xf>
    <xf numFmtId="37" fontId="7" fillId="0" borderId="7" xfId="245" applyNumberFormat="1" applyFont="1" applyFill="1" applyBorder="1" applyAlignment="1">
      <alignment vertical="center" wrapText="1"/>
    </xf>
    <xf numFmtId="43" fontId="21" fillId="0" borderId="0" xfId="245" applyNumberFormat="1" applyFont="1" applyAlignment="1">
      <alignment horizontal="left" vertical="center" wrapText="1"/>
    </xf>
    <xf numFmtId="43" fontId="16" fillId="0" borderId="0" xfId="245" applyNumberFormat="1" applyFont="1" applyAlignment="1">
      <alignment horizontal="left" vertical="center" wrapText="1"/>
    </xf>
    <xf numFmtId="0" fontId="49" fillId="0" borderId="14" xfId="0" applyFont="1" applyBorder="1"/>
    <xf numFmtId="166" fontId="16" fillId="4" borderId="26" xfId="245" applyNumberFormat="1" applyFont="1" applyFill="1" applyBorder="1" applyAlignment="1">
      <alignment horizontal="left" wrapText="1"/>
    </xf>
    <xf numFmtId="166" fontId="16" fillId="4" borderId="29" xfId="245" applyNumberFormat="1" applyFont="1" applyFill="1" applyBorder="1" applyAlignment="1">
      <alignment horizontal="left" wrapText="1"/>
    </xf>
    <xf numFmtId="165" fontId="16" fillId="4" borderId="40" xfId="0" applyNumberFormat="1" applyFont="1" applyFill="1" applyBorder="1" applyAlignment="1">
      <alignment horizontal="left" wrapText="1"/>
    </xf>
    <xf numFmtId="0" fontId="16" fillId="0" borderId="14" xfId="0" applyFont="1" applyFill="1" applyBorder="1" applyAlignment="1">
      <alignment wrapText="1"/>
    </xf>
    <xf numFmtId="0" fontId="16" fillId="0" borderId="14" xfId="0" applyFont="1" applyFill="1" applyBorder="1"/>
    <xf numFmtId="165" fontId="49" fillId="4" borderId="19" xfId="0" applyNumberFormat="1" applyFont="1" applyFill="1" applyBorder="1" applyAlignment="1">
      <alignment horizontal="left" wrapText="1"/>
    </xf>
    <xf numFmtId="0" fontId="21" fillId="0" borderId="0" xfId="0" applyFont="1" applyBorder="1"/>
    <xf numFmtId="3" fontId="16" fillId="4" borderId="29" xfId="0" applyNumberFormat="1" applyFont="1" applyFill="1" applyBorder="1" applyAlignment="1">
      <alignment horizontal="right" wrapText="1"/>
    </xf>
    <xf numFmtId="0" fontId="49" fillId="0" borderId="4" xfId="0" applyFont="1" applyBorder="1"/>
    <xf numFmtId="168" fontId="16" fillId="4" borderId="29" xfId="245" applyNumberFormat="1" applyFont="1" applyFill="1" applyBorder="1" applyAlignment="1">
      <alignment horizontal="right" wrapText="1"/>
    </xf>
    <xf numFmtId="0" fontId="21" fillId="0" borderId="9" xfId="0" applyFont="1" applyBorder="1"/>
    <xf numFmtId="0" fontId="19" fillId="0" borderId="0" xfId="0" applyFont="1" applyBorder="1" applyAlignment="1">
      <alignment horizontal="left" vertical="top"/>
    </xf>
    <xf numFmtId="0" fontId="16" fillId="0" borderId="14" xfId="0" applyFont="1" applyBorder="1" applyAlignment="1">
      <alignment horizontal="left" vertical="top"/>
    </xf>
    <xf numFmtId="0" fontId="50" fillId="5" borderId="30" xfId="128" applyFont="1" applyFill="1" applyBorder="1" applyAlignment="1">
      <alignment horizontal="left" wrapText="1"/>
    </xf>
    <xf numFmtId="165" fontId="50" fillId="4" borderId="30" xfId="128" applyNumberFormat="1" applyFont="1" applyFill="1" applyBorder="1" applyAlignment="1">
      <alignment horizontal="left"/>
    </xf>
    <xf numFmtId="0" fontId="16" fillId="4" borderId="30" xfId="0" applyFont="1" applyFill="1" applyBorder="1" applyAlignment="1">
      <alignment horizontal="left" wrapText="1"/>
    </xf>
    <xf numFmtId="0" fontId="20" fillId="0" borderId="9" xfId="0" applyFont="1" applyBorder="1"/>
    <xf numFmtId="0" fontId="16" fillId="0" borderId="14" xfId="0" applyFont="1" applyBorder="1" applyAlignment="1">
      <alignment vertical="center"/>
    </xf>
    <xf numFmtId="0" fontId="50" fillId="5" borderId="30" xfId="128" applyFont="1" applyFill="1" applyBorder="1" applyAlignment="1">
      <alignment horizontal="left" vertical="center" wrapText="1"/>
    </xf>
    <xf numFmtId="0" fontId="20" fillId="0" borderId="0" xfId="0" applyFont="1" applyBorder="1" applyAlignment="1"/>
    <xf numFmtId="166" fontId="16" fillId="4" borderId="35" xfId="245" applyNumberFormat="1" applyFont="1" applyFill="1" applyBorder="1" applyAlignment="1">
      <alignment horizontal="left" wrapText="1"/>
    </xf>
    <xf numFmtId="0" fontId="16" fillId="0" borderId="9" xfId="0" applyFont="1" applyFill="1" applyBorder="1"/>
    <xf numFmtId="0" fontId="37" fillId="0" borderId="0" xfId="0" applyFont="1" applyBorder="1" applyAlignment="1">
      <alignment vertical="center"/>
    </xf>
    <xf numFmtId="0" fontId="49" fillId="0" borderId="14" xfId="0" applyFont="1" applyFill="1" applyBorder="1" applyAlignment="1">
      <alignment vertical="center"/>
    </xf>
    <xf numFmtId="166" fontId="16" fillId="4" borderId="35" xfId="245" applyNumberFormat="1" applyFont="1" applyFill="1" applyBorder="1" applyAlignment="1">
      <alignment horizontal="left" vertical="center" wrapText="1"/>
    </xf>
    <xf numFmtId="165" fontId="16" fillId="4" borderId="19" xfId="0" applyNumberFormat="1" applyFont="1" applyFill="1" applyBorder="1" applyAlignment="1">
      <alignment horizontal="left" vertical="center" wrapText="1"/>
    </xf>
    <xf numFmtId="165" fontId="16" fillId="4" borderId="30" xfId="0" applyNumberFormat="1" applyFont="1" applyFill="1" applyBorder="1" applyAlignment="1">
      <alignment horizontal="left" vertical="center" wrapText="1"/>
    </xf>
    <xf numFmtId="0" fontId="49" fillId="0" borderId="4" xfId="0" applyFont="1" applyBorder="1" applyAlignment="1">
      <alignment vertical="center"/>
    </xf>
    <xf numFmtId="0" fontId="16" fillId="0" borderId="9" xfId="0" applyFont="1" applyFill="1" applyBorder="1" applyAlignment="1">
      <alignment vertical="center"/>
    </xf>
    <xf numFmtId="0" fontId="16" fillId="0" borderId="14" xfId="0" applyFont="1" applyFill="1" applyBorder="1" applyAlignment="1">
      <alignment vertical="center"/>
    </xf>
    <xf numFmtId="0" fontId="16" fillId="0" borderId="0" xfId="0" applyFont="1" applyFill="1" applyAlignment="1">
      <alignment horizontal="left" vertical="center" wrapText="1"/>
    </xf>
    <xf numFmtId="0" fontId="16" fillId="0" borderId="4" xfId="0" applyFont="1" applyBorder="1" applyAlignment="1">
      <alignment vertical="center"/>
    </xf>
    <xf numFmtId="0" fontId="16" fillId="0" borderId="9" xfId="0" applyFont="1" applyBorder="1" applyAlignment="1">
      <alignment vertical="center"/>
    </xf>
    <xf numFmtId="0" fontId="37" fillId="0" borderId="9" xfId="0" applyFont="1" applyBorder="1" applyAlignment="1">
      <alignment vertical="center"/>
    </xf>
    <xf numFmtId="0" fontId="16" fillId="0" borderId="38" xfId="0" applyFont="1" applyBorder="1" applyAlignment="1">
      <alignment vertical="center"/>
    </xf>
    <xf numFmtId="166" fontId="16" fillId="4" borderId="36" xfId="245" applyNumberFormat="1" applyFont="1" applyFill="1" applyBorder="1" applyAlignment="1">
      <alignment horizontal="left" vertical="center"/>
    </xf>
    <xf numFmtId="0" fontId="16" fillId="10" borderId="32" xfId="0" applyFont="1" applyFill="1" applyBorder="1" applyAlignment="1">
      <alignment horizontal="left" vertical="center" wrapText="1"/>
    </xf>
    <xf numFmtId="165" fontId="16" fillId="4" borderId="19" xfId="0" applyNumberFormat="1" applyFont="1" applyFill="1" applyBorder="1" applyAlignment="1">
      <alignment horizontal="left" wrapText="1"/>
    </xf>
    <xf numFmtId="0" fontId="49" fillId="0" borderId="14" xfId="0" applyFont="1" applyFill="1" applyBorder="1"/>
    <xf numFmtId="165" fontId="50" fillId="4" borderId="30" xfId="128" applyNumberFormat="1" applyFont="1" applyFill="1" applyBorder="1" applyAlignment="1">
      <alignment horizontal="left" wrapText="1"/>
    </xf>
    <xf numFmtId="165" fontId="16" fillId="4" borderId="15" xfId="0" quotePrefix="1" applyNumberFormat="1" applyFont="1" applyFill="1" applyBorder="1" applyAlignment="1">
      <alignment horizontal="left" wrapText="1"/>
    </xf>
    <xf numFmtId="0" fontId="51" fillId="5" borderId="30" xfId="128" applyFont="1" applyFill="1" applyBorder="1" applyAlignment="1">
      <alignment horizontal="left" vertical="center" wrapText="1"/>
    </xf>
    <xf numFmtId="165" fontId="52" fillId="4" borderId="30" xfId="128" applyNumberFormat="1" applyFont="1" applyFill="1" applyBorder="1" applyAlignment="1">
      <alignment horizontal="left" vertical="center"/>
    </xf>
    <xf numFmtId="0" fontId="16" fillId="4" borderId="15" xfId="0" applyFont="1" applyFill="1" applyBorder="1" applyAlignment="1">
      <alignment horizontal="left" vertical="center" wrapText="1"/>
    </xf>
    <xf numFmtId="164" fontId="7" fillId="0" borderId="0" xfId="245" applyFont="1"/>
    <xf numFmtId="0" fontId="9" fillId="0" borderId="0" xfId="0" applyFont="1" applyAlignment="1">
      <alignment horizontal="right"/>
    </xf>
    <xf numFmtId="0" fontId="0" fillId="0" borderId="19" xfId="0" applyBorder="1" applyAlignment="1">
      <alignment horizontal="center" vertical="center" wrapText="1"/>
    </xf>
    <xf numFmtId="0" fontId="7" fillId="10" borderId="0" xfId="0" applyFont="1" applyFill="1" applyBorder="1" applyAlignment="1">
      <alignment horizontal="center" vertical="center"/>
    </xf>
    <xf numFmtId="0" fontId="7" fillId="10" borderId="9" xfId="0" applyFont="1" applyFill="1" applyBorder="1" applyAlignment="1">
      <alignment horizontal="center" vertical="center" wrapText="1"/>
    </xf>
    <xf numFmtId="0" fontId="7" fillId="10" borderId="10" xfId="0" applyFont="1" applyFill="1" applyBorder="1" applyAlignment="1">
      <alignment horizontal="center" vertical="center" wrapText="1"/>
    </xf>
    <xf numFmtId="0" fontId="7" fillId="10" borderId="41" xfId="0" applyFont="1" applyFill="1" applyBorder="1" applyAlignment="1">
      <alignment horizontal="center" vertical="center"/>
    </xf>
    <xf numFmtId="0" fontId="8" fillId="0" borderId="8" xfId="0" applyFont="1" applyBorder="1" applyAlignment="1">
      <alignment horizontal="right" vertical="center"/>
    </xf>
    <xf numFmtId="0" fontId="7" fillId="10" borderId="9" xfId="0" applyFont="1" applyFill="1" applyBorder="1" applyAlignment="1">
      <alignment horizontal="center" vertical="center"/>
    </xf>
    <xf numFmtId="166" fontId="0" fillId="0" borderId="0" xfId="245" applyNumberFormat="1" applyFont="1" applyFill="1" applyBorder="1" applyAlignment="1">
      <alignment vertical="center"/>
    </xf>
    <xf numFmtId="0" fontId="46" fillId="15" borderId="19" xfId="0" applyFont="1" applyFill="1" applyBorder="1" applyAlignment="1">
      <alignment horizontal="left" vertical="center" wrapText="1"/>
    </xf>
    <xf numFmtId="0" fontId="7" fillId="15" borderId="0" xfId="0" applyFont="1" applyFill="1" applyBorder="1" applyAlignment="1">
      <alignment horizontal="center"/>
    </xf>
    <xf numFmtId="0" fontId="7" fillId="15" borderId="9" xfId="0" applyFont="1" applyFill="1" applyBorder="1" applyAlignment="1">
      <alignment horizontal="center" vertical="center"/>
    </xf>
    <xf numFmtId="0" fontId="0" fillId="15" borderId="0" xfId="0" applyFill="1" applyBorder="1" applyAlignment="1"/>
    <xf numFmtId="0" fontId="40" fillId="15" borderId="0" xfId="0" applyFont="1" applyFill="1" applyAlignment="1"/>
    <xf numFmtId="167" fontId="15" fillId="15" borderId="9" xfId="245" applyNumberFormat="1" applyFont="1" applyFill="1" applyBorder="1"/>
    <xf numFmtId="0" fontId="7" fillId="15" borderId="0" xfId="0" applyFont="1" applyFill="1"/>
    <xf numFmtId="166" fontId="0" fillId="15" borderId="0" xfId="245" applyNumberFormat="1" applyFont="1" applyFill="1" applyBorder="1" applyAlignment="1">
      <alignment vertical="center"/>
    </xf>
    <xf numFmtId="166" fontId="7" fillId="15" borderId="0" xfId="245" applyNumberFormat="1" applyFont="1" applyFill="1" applyAlignment="1">
      <alignment vertical="center"/>
    </xf>
    <xf numFmtId="166" fontId="7" fillId="15" borderId="0" xfId="0" applyNumberFormat="1" applyFont="1" applyFill="1"/>
    <xf numFmtId="166" fontId="7" fillId="15" borderId="0" xfId="245" applyNumberFormat="1" applyFont="1" applyFill="1"/>
    <xf numFmtId="167" fontId="7" fillId="15" borderId="0" xfId="245" applyNumberFormat="1" applyFont="1" applyFill="1"/>
    <xf numFmtId="167" fontId="7" fillId="15" borderId="0" xfId="245" applyNumberFormat="1" applyFont="1" applyFill="1" applyAlignment="1">
      <alignment vertical="center"/>
    </xf>
    <xf numFmtId="0" fontId="7" fillId="2" borderId="2" xfId="0" quotePrefix="1" applyFont="1" applyFill="1" applyBorder="1" applyAlignment="1">
      <alignment horizontal="left" vertical="top"/>
    </xf>
    <xf numFmtId="0" fontId="7" fillId="2" borderId="2" xfId="0" quotePrefix="1" applyFont="1" applyFill="1" applyBorder="1" applyAlignment="1">
      <alignment horizontal="left" vertical="center"/>
    </xf>
    <xf numFmtId="41" fontId="7" fillId="0" borderId="0" xfId="0" applyNumberFormat="1" applyFont="1"/>
    <xf numFmtId="0" fontId="7" fillId="0" borderId="0" xfId="0" applyFont="1" applyAlignment="1">
      <alignment horizontal="center"/>
    </xf>
    <xf numFmtId="43" fontId="7" fillId="0" borderId="0" xfId="0" applyNumberFormat="1" applyFont="1"/>
    <xf numFmtId="164" fontId="8" fillId="11" borderId="0" xfId="245" applyFont="1" applyFill="1"/>
    <xf numFmtId="3" fontId="9" fillId="0" borderId="22" xfId="0" applyNumberFormat="1" applyFont="1" applyBorder="1" applyAlignment="1">
      <alignment vertical="center" wrapText="1"/>
    </xf>
    <xf numFmtId="0" fontId="7" fillId="15" borderId="9" xfId="0" applyFont="1" applyFill="1" applyBorder="1"/>
    <xf numFmtId="0" fontId="26" fillId="0" borderId="0" xfId="0" applyFont="1" applyAlignment="1">
      <alignment vertical="center"/>
    </xf>
    <xf numFmtId="0" fontId="0" fillId="0" borderId="0" xfId="0" applyAlignment="1">
      <alignment vertical="center"/>
    </xf>
    <xf numFmtId="0" fontId="26" fillId="8" borderId="0" xfId="0" applyFont="1" applyFill="1" applyAlignment="1">
      <alignment vertical="center"/>
    </xf>
    <xf numFmtId="0" fontId="26" fillId="7" borderId="0" xfId="0" applyFont="1" applyFill="1" applyAlignment="1">
      <alignment vertical="center"/>
    </xf>
    <xf numFmtId="0" fontId="24" fillId="0" borderId="0" xfId="0" applyFont="1" applyAlignment="1">
      <alignment vertical="center"/>
    </xf>
    <xf numFmtId="0" fontId="25" fillId="0" borderId="0" xfId="0" applyFont="1" applyAlignment="1">
      <alignment vertical="center"/>
    </xf>
    <xf numFmtId="165" fontId="16" fillId="4" borderId="29" xfId="0" applyNumberFormat="1" applyFont="1" applyFill="1" applyBorder="1" applyAlignment="1">
      <alignment horizontal="left" wrapText="1"/>
    </xf>
    <xf numFmtId="165" fontId="16" fillId="4" borderId="19" xfId="0" applyNumberFormat="1" applyFont="1" applyFill="1" applyBorder="1" applyAlignment="1">
      <alignment horizontal="left" wrapText="1"/>
    </xf>
    <xf numFmtId="0" fontId="16" fillId="5" borderId="29" xfId="0" applyFont="1" applyFill="1" applyBorder="1" applyAlignment="1">
      <alignment horizontal="left" vertical="top" wrapText="1"/>
    </xf>
    <xf numFmtId="0" fontId="16" fillId="5" borderId="19" xfId="0" applyFont="1" applyFill="1" applyBorder="1" applyAlignment="1">
      <alignment horizontal="left" vertical="top" wrapText="1"/>
    </xf>
    <xf numFmtId="0" fontId="16" fillId="5" borderId="29" xfId="0" applyFont="1" applyFill="1" applyBorder="1" applyAlignment="1">
      <alignment horizontal="left" wrapText="1"/>
    </xf>
    <xf numFmtId="0" fontId="16" fillId="5" borderId="19" xfId="0" applyFont="1" applyFill="1" applyBorder="1" applyAlignment="1">
      <alignment horizontal="left" wrapText="1"/>
    </xf>
    <xf numFmtId="0" fontId="16" fillId="10" borderId="35" xfId="0" applyFont="1" applyFill="1" applyBorder="1" applyAlignment="1">
      <alignment horizontal="left" wrapText="1"/>
    </xf>
    <xf numFmtId="0" fontId="16" fillId="10" borderId="20" xfId="0" applyFont="1" applyFill="1" applyBorder="1" applyAlignment="1">
      <alignment horizontal="left" wrapText="1"/>
    </xf>
    <xf numFmtId="165" fontId="16" fillId="4" borderId="35" xfId="0" applyNumberFormat="1" applyFont="1" applyFill="1" applyBorder="1" applyAlignment="1">
      <alignment horizontal="left"/>
    </xf>
    <xf numFmtId="165" fontId="16" fillId="4" borderId="20" xfId="0" applyNumberFormat="1" applyFont="1" applyFill="1" applyBorder="1" applyAlignment="1">
      <alignment horizontal="left"/>
    </xf>
    <xf numFmtId="0" fontId="16" fillId="10" borderId="29" xfId="0" applyFont="1" applyFill="1" applyBorder="1" applyAlignment="1">
      <alignment horizontal="left" wrapText="1"/>
    </xf>
    <xf numFmtId="0" fontId="16" fillId="10" borderId="19" xfId="0" applyFont="1" applyFill="1" applyBorder="1" applyAlignment="1">
      <alignment horizontal="left" wrapText="1"/>
    </xf>
    <xf numFmtId="0" fontId="16" fillId="5" borderId="35" xfId="0" applyFont="1" applyFill="1" applyBorder="1" applyAlignment="1">
      <alignment horizontal="left" vertical="center" wrapText="1"/>
    </xf>
    <xf numFmtId="0" fontId="16" fillId="5" borderId="20" xfId="0" applyFont="1" applyFill="1" applyBorder="1" applyAlignment="1">
      <alignment horizontal="left" vertical="center" wrapText="1"/>
    </xf>
    <xf numFmtId="0" fontId="16" fillId="10" borderId="33" xfId="0" applyFont="1" applyFill="1" applyBorder="1" applyAlignment="1">
      <alignment horizontal="left" wrapText="1"/>
    </xf>
    <xf numFmtId="0" fontId="16" fillId="10" borderId="34" xfId="0" applyFont="1" applyFill="1" applyBorder="1" applyAlignment="1">
      <alignment horizontal="left" wrapText="1"/>
    </xf>
    <xf numFmtId="0" fontId="16" fillId="5" borderId="35" xfId="0" applyFont="1" applyFill="1" applyBorder="1" applyAlignment="1">
      <alignment horizontal="left" vertical="top" wrapText="1"/>
    </xf>
    <xf numFmtId="0" fontId="16" fillId="5" borderId="20" xfId="0" applyFont="1" applyFill="1" applyBorder="1" applyAlignment="1">
      <alignment horizontal="left" vertical="top" wrapText="1"/>
    </xf>
    <xf numFmtId="0" fontId="19" fillId="0" borderId="0" xfId="0" applyFont="1" applyBorder="1" applyAlignment="1">
      <alignment horizontal="left" vertical="center"/>
    </xf>
    <xf numFmtId="0" fontId="0" fillId="0" borderId="0" xfId="0" applyBorder="1" applyAlignment="1">
      <alignment horizontal="left" vertical="center"/>
    </xf>
    <xf numFmtId="0" fontId="16" fillId="10" borderId="35" xfId="0" applyFont="1" applyFill="1" applyBorder="1" applyAlignment="1">
      <alignment horizontal="left" vertical="center" wrapText="1"/>
    </xf>
    <xf numFmtId="0" fontId="16" fillId="10" borderId="20" xfId="0" applyFont="1" applyFill="1" applyBorder="1" applyAlignment="1">
      <alignment horizontal="left" vertical="center" wrapText="1"/>
    </xf>
    <xf numFmtId="0" fontId="31" fillId="0" borderId="2" xfId="0" applyFont="1" applyBorder="1" applyAlignment="1">
      <alignment horizontal="left" vertical="top" wrapText="1"/>
    </xf>
    <xf numFmtId="0" fontId="41" fillId="0" borderId="0" xfId="0" applyFont="1" applyBorder="1" applyAlignment="1">
      <alignment horizontal="left" vertical="top" wrapText="1"/>
    </xf>
    <xf numFmtId="0" fontId="41" fillId="0" borderId="7" xfId="0" applyFont="1" applyBorder="1" applyAlignment="1">
      <alignment horizontal="left" vertical="top" wrapText="1"/>
    </xf>
    <xf numFmtId="0" fontId="34" fillId="0" borderId="37" xfId="0" applyFont="1" applyBorder="1" applyAlignment="1">
      <alignment vertical="center" wrapText="1"/>
    </xf>
    <xf numFmtId="0" fontId="0" fillId="0" borderId="14" xfId="0" applyBorder="1" applyAlignment="1">
      <alignment vertical="center" wrapText="1"/>
    </xf>
    <xf numFmtId="0" fontId="0" fillId="0" borderId="20" xfId="0" applyBorder="1" applyAlignment="1">
      <alignment vertical="center" wrapText="1"/>
    </xf>
    <xf numFmtId="3" fontId="19" fillId="0" borderId="2" xfId="0" applyNumberFormat="1" applyFont="1" applyBorder="1" applyAlignment="1">
      <alignment vertical="top"/>
    </xf>
    <xf numFmtId="0" fontId="40" fillId="0" borderId="0" xfId="0" applyFont="1" applyAlignment="1"/>
    <xf numFmtId="0" fontId="14" fillId="0" borderId="4" xfId="0" applyFont="1" applyBorder="1" applyAlignment="1">
      <alignment horizontal="left"/>
    </xf>
    <xf numFmtId="0" fontId="0" fillId="0" borderId="4" xfId="0" applyBorder="1" applyAlignment="1"/>
  </cellXfs>
  <cellStyles count="346">
    <cellStyle name="Comma" xfId="245" builtinId="3"/>
    <cellStyle name="Comma [0] 2" xfId="345"/>
    <cellStyle name="Comma 2" xfId="336"/>
    <cellStyle name="Comma 3" xfId="340"/>
    <cellStyle name="Comma 4" xfId="34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cellStyle name="Input" xfId="27" builtinId="20"/>
    <cellStyle name="Normal" xfId="0" builtinId="0"/>
    <cellStyle name="Normal 2" xfId="335"/>
    <cellStyle name="Normal 2 2" xfId="332"/>
    <cellStyle name="Normal 3" xfId="331"/>
    <cellStyle name="Normal 3 2" xfId="334"/>
    <cellStyle name="Normal 3 2 2" xfId="337"/>
    <cellStyle name="Normal 3 2 3" xfId="341"/>
    <cellStyle name="Normal 4" xfId="333"/>
    <cellStyle name="Normal 5" xfId="339"/>
    <cellStyle name="Normal 6" xfId="343"/>
    <cellStyle name="Output" xfId="320" builtinId="21"/>
    <cellStyle name="Percent 2" xfId="338"/>
    <cellStyle name="Percent 3" xfId="342"/>
  </cellStyles>
  <dxfs count="7">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ummary%20Data%20Template%20v1.1-EITI%20Indonesia%20Year%2020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duction"/>
      <sheetName val="1. About"/>
      <sheetName val="2. Contextual"/>
      <sheetName val="3. Revenues"/>
      <sheetName val="Changelog"/>
      <sheetName val="Faktor Pengurang"/>
      <sheetName val="Corp.&amp;Div.Tax"/>
      <sheetName val="Production Bonus"/>
      <sheetName val="Over(under) Oil"/>
      <sheetName val="Over(Under) Gas"/>
      <sheetName val="DMO Fees"/>
      <sheetName val="Government Lifting - Oil "/>
      <sheetName val="Government Lifting - Gas"/>
      <sheetName val="CSR"/>
      <sheetName val="Signature Bonuses"/>
      <sheetName val="Corporate Income Tax"/>
      <sheetName val="Royalty"/>
      <sheetName val="PHT"/>
      <sheetName val="Dividend"/>
      <sheetName val="Transportation Fee"/>
      <sheetName val="Not to Reconcile"/>
    </sheetNames>
    <sheetDataSet>
      <sheetData sheetId="0"/>
      <sheetData sheetId="1"/>
      <sheetData sheetId="2"/>
      <sheetData sheetId="3"/>
      <sheetData sheetId="4"/>
      <sheetData sheetId="5">
        <row r="5">
          <cell r="B5" t="str">
            <v>PT Chevron Pacific Indonesia</v>
          </cell>
          <cell r="C5" t="str">
            <v>Rokan</v>
          </cell>
          <cell r="H5" t="e">
            <v>#REF!</v>
          </cell>
          <cell r="I5">
            <v>188635</v>
          </cell>
          <cell r="J5" t="str">
            <v>Oil</v>
          </cell>
        </row>
        <row r="6">
          <cell r="B6" t="str">
            <v>Chevron Indonesia Co.</v>
          </cell>
          <cell r="C6" t="str">
            <v>East Kalimantan</v>
          </cell>
          <cell r="H6" t="e">
            <v>#REF!</v>
          </cell>
          <cell r="I6">
            <v>2250</v>
          </cell>
          <cell r="J6" t="str">
            <v>Oil &amp; Gas</v>
          </cell>
        </row>
        <row r="7">
          <cell r="B7" t="str">
            <v>Chevron Makassar Ltd.</v>
          </cell>
          <cell r="C7" t="str">
            <v>Makassar Strait</v>
          </cell>
          <cell r="H7" t="e">
            <v>#REF!</v>
          </cell>
          <cell r="I7">
            <v>0</v>
          </cell>
          <cell r="J7" t="str">
            <v>Oil &amp; Gas</v>
          </cell>
        </row>
        <row r="8">
          <cell r="B8" t="str">
            <v xml:space="preserve">Chevron Siak Inc. </v>
          </cell>
          <cell r="C8" t="str">
            <v>Siak</v>
          </cell>
          <cell r="H8" t="e">
            <v>#REF!</v>
          </cell>
          <cell r="I8">
            <v>11</v>
          </cell>
          <cell r="J8" t="str">
            <v>Oil</v>
          </cell>
        </row>
        <row r="9">
          <cell r="B9" t="str">
            <v>Total E&amp;P Indonesie</v>
          </cell>
          <cell r="C9" t="str">
            <v>Mahakam</v>
          </cell>
          <cell r="H9" t="e">
            <v>#REF!</v>
          </cell>
          <cell r="I9">
            <v>20086</v>
          </cell>
          <cell r="J9" t="str">
            <v>Oil &amp; Gas</v>
          </cell>
        </row>
        <row r="10">
          <cell r="B10" t="str">
            <v>ConocoPhillips Indonesia Inc. Ltd.</v>
          </cell>
          <cell r="C10" t="str">
            <v>South Natuna Sea "B"</v>
          </cell>
          <cell r="H10" t="e">
            <v>#REF!</v>
          </cell>
          <cell r="I10">
            <v>88155</v>
          </cell>
          <cell r="J10" t="str">
            <v>Oil &amp; Gas</v>
          </cell>
        </row>
        <row r="11">
          <cell r="B11" t="str">
            <v>ConocoPhillips (Grissik) Ltd.</v>
          </cell>
          <cell r="C11" t="str">
            <v>Corridor</v>
          </cell>
          <cell r="H11" t="e">
            <v>#REF!</v>
          </cell>
          <cell r="I11">
            <v>4546</v>
          </cell>
          <cell r="J11" t="str">
            <v>Oil &amp; Gas</v>
          </cell>
        </row>
        <row r="12">
          <cell r="B12" t="str">
            <v>ConocoPhillips (South Jambi) Ltd.</v>
          </cell>
          <cell r="C12" t="str">
            <v>South Jambi "B"</v>
          </cell>
          <cell r="H12" t="e">
            <v>#REF!</v>
          </cell>
          <cell r="I12">
            <v>0</v>
          </cell>
          <cell r="J12" t="str">
            <v>Gas</v>
          </cell>
        </row>
        <row r="13">
          <cell r="B13" t="str">
            <v>PT Pertamina EP</v>
          </cell>
          <cell r="C13" t="str">
            <v>Indonesia</v>
          </cell>
          <cell r="H13" t="e">
            <v>#REF!</v>
          </cell>
          <cell r="I13">
            <v>880179</v>
          </cell>
          <cell r="J13" t="str">
            <v>Oil &amp; Gas</v>
          </cell>
        </row>
        <row r="14">
          <cell r="B14" t="str">
            <v>Virginia Indonesia Co.</v>
          </cell>
          <cell r="C14" t="str">
            <v>Sanga Sanga</v>
          </cell>
          <cell r="H14" t="e">
            <v>#REF!</v>
          </cell>
          <cell r="I14">
            <v>719</v>
          </cell>
          <cell r="J14" t="str">
            <v>Oil &amp; Gas</v>
          </cell>
        </row>
        <row r="15">
          <cell r="B15" t="str">
            <v>Virginia Indonesia Co.CBM Ltd.</v>
          </cell>
          <cell r="C15" t="str">
            <v>GMB Sanga Sanga</v>
          </cell>
          <cell r="H15" t="e">
            <v>#REF!</v>
          </cell>
          <cell r="I15">
            <v>0</v>
          </cell>
          <cell r="J15" t="str">
            <v>Gas</v>
          </cell>
        </row>
        <row r="16">
          <cell r="B16" t="str">
            <v>Mobil Exploration Indonesia Inc.</v>
          </cell>
          <cell r="C16" t="str">
            <v>North Sumatra Offshore</v>
          </cell>
          <cell r="H16" t="e">
            <v>#REF!</v>
          </cell>
          <cell r="I16">
            <v>343</v>
          </cell>
          <cell r="J16" t="str">
            <v>Oil &amp; Gas</v>
          </cell>
        </row>
        <row r="17">
          <cell r="B17" t="str">
            <v>Exxon-Mobil Oil Indonesia Inc.</v>
          </cell>
          <cell r="C17" t="str">
            <v xml:space="preserve">B Block </v>
          </cell>
          <cell r="H17" t="e">
            <v>#REF!</v>
          </cell>
          <cell r="I17">
            <v>17</v>
          </cell>
          <cell r="J17" t="str">
            <v>Oil &amp; Gas</v>
          </cell>
        </row>
        <row r="18">
          <cell r="B18" t="str">
            <v>Mobil Cepu Ltd.</v>
          </cell>
          <cell r="C18" t="str">
            <v>Cepu</v>
          </cell>
          <cell r="H18" t="e">
            <v>#REF!</v>
          </cell>
          <cell r="I18">
            <v>14367</v>
          </cell>
          <cell r="J18" t="str">
            <v>Oil</v>
          </cell>
        </row>
        <row r="19">
          <cell r="B19" t="str">
            <v>CNOOC SES Ltd.</v>
          </cell>
          <cell r="C19" t="str">
            <v>South East Sumatera</v>
          </cell>
          <cell r="H19" t="e">
            <v>#REF!</v>
          </cell>
          <cell r="I19">
            <v>4441</v>
          </cell>
          <cell r="J19" t="str">
            <v>Oil &amp; Gas</v>
          </cell>
        </row>
        <row r="20">
          <cell r="B20" t="str">
            <v>BP Muturi Holdings B.V.</v>
          </cell>
          <cell r="C20" t="str">
            <v>Muturi</v>
          </cell>
          <cell r="H20" t="e">
            <v>#REF!</v>
          </cell>
          <cell r="I20">
            <v>6553</v>
          </cell>
          <cell r="J20" t="str">
            <v>Oil &amp; Gas</v>
          </cell>
        </row>
        <row r="21">
          <cell r="B21" t="str">
            <v>BOB PT Bumi Siak Pusako-Pertamina Hulu</v>
          </cell>
          <cell r="C21" t="str">
            <v>Coastal Plains Pekanbaru</v>
          </cell>
          <cell r="H21" t="e">
            <v>#REF!</v>
          </cell>
          <cell r="I21">
            <v>6204</v>
          </cell>
          <cell r="J21" t="str">
            <v>Oil</v>
          </cell>
        </row>
        <row r="22">
          <cell r="B22" t="str">
            <v xml:space="preserve">PT Pertamina Hulu Energi ONWJ </v>
          </cell>
          <cell r="C22" t="str">
            <v>Offshore North West Java (ONWJ)</v>
          </cell>
          <cell r="H22" t="e">
            <v>#REF!</v>
          </cell>
          <cell r="I22">
            <v>2351</v>
          </cell>
          <cell r="J22" t="str">
            <v>Oil &amp; Gas</v>
          </cell>
        </row>
        <row r="23">
          <cell r="B23" t="str">
            <v>JOB Pertamina- PetroChina East Java Ltd.</v>
          </cell>
          <cell r="C23" t="str">
            <v>Tuban</v>
          </cell>
          <cell r="H23" t="e">
            <v>#REF!</v>
          </cell>
          <cell r="I23">
            <v>23</v>
          </cell>
          <cell r="J23" t="str">
            <v>Oil &amp; Gas</v>
          </cell>
        </row>
        <row r="24">
          <cell r="B24" t="str">
            <v>JOB Pertamina- PetroChina Salawati Ltd.</v>
          </cell>
          <cell r="C24" t="str">
            <v>Salawati Island JOB</v>
          </cell>
          <cell r="H24" t="e">
            <v>#REF!</v>
          </cell>
          <cell r="I24">
            <v>329</v>
          </cell>
          <cell r="J24" t="str">
            <v>Oil &amp; Gas</v>
          </cell>
        </row>
        <row r="25">
          <cell r="B25" t="str">
            <v>JOB Pertamina-Medco E&amp;P Tomori Sulawesi</v>
          </cell>
          <cell r="C25" t="str">
            <v>Senoro Toili Sulawesi</v>
          </cell>
          <cell r="H25" t="e">
            <v>#REF!</v>
          </cell>
          <cell r="I25">
            <v>1146</v>
          </cell>
          <cell r="J25" t="str">
            <v>Oil</v>
          </cell>
        </row>
        <row r="26">
          <cell r="B26" t="str">
            <v>JOB Pertamina-Golden Spike Energy Indonesia Ltd.</v>
          </cell>
          <cell r="C26" t="str">
            <v>Pendopo-Raja JOB</v>
          </cell>
          <cell r="H26" t="e">
            <v>#REF!</v>
          </cell>
          <cell r="I26">
            <v>0</v>
          </cell>
          <cell r="J26" t="str">
            <v>Oil &amp; Gas</v>
          </cell>
        </row>
        <row r="27">
          <cell r="B27" t="str">
            <v>Petrochina Int’l Jabung Ltd.</v>
          </cell>
          <cell r="C27" t="str">
            <v>Jabung</v>
          </cell>
          <cell r="H27" t="e">
            <v>#REF!</v>
          </cell>
          <cell r="I27">
            <v>7322</v>
          </cell>
          <cell r="J27" t="str">
            <v>Oil &amp; Gas</v>
          </cell>
        </row>
        <row r="28">
          <cell r="B28" t="str">
            <v>Petrochina Int’l Bermuda Ltd.</v>
          </cell>
          <cell r="C28" t="str">
            <v xml:space="preserve">Salawati Basin </v>
          </cell>
          <cell r="H28" t="e">
            <v>#REF!</v>
          </cell>
          <cell r="I28">
            <v>2068</v>
          </cell>
          <cell r="J28" t="str">
            <v>Oil &amp; Gas</v>
          </cell>
        </row>
        <row r="29">
          <cell r="B29" t="str">
            <v>Petrochina Int’l Bangko Ltd.</v>
          </cell>
          <cell r="C29" t="str">
            <v>Bangko</v>
          </cell>
          <cell r="H29" t="e">
            <v>#REF!</v>
          </cell>
          <cell r="I29">
            <v>0</v>
          </cell>
          <cell r="J29" t="str">
            <v>Oil</v>
          </cell>
        </row>
        <row r="30">
          <cell r="B30" t="str">
            <v>BP Berau Ltd.</v>
          </cell>
          <cell r="C30" t="str">
            <v>Berau</v>
          </cell>
          <cell r="H30" t="e">
            <v>#REF!</v>
          </cell>
          <cell r="I30">
            <v>21780</v>
          </cell>
          <cell r="J30" t="str">
            <v>Oil &amp; Gas</v>
          </cell>
        </row>
        <row r="31">
          <cell r="B31" t="str">
            <v>BP Wiriagar Ltd.</v>
          </cell>
          <cell r="C31" t="str">
            <v>Wiriagar</v>
          </cell>
          <cell r="H31" t="e">
            <v>#REF!</v>
          </cell>
          <cell r="I31">
            <v>1572</v>
          </cell>
          <cell r="J31" t="str">
            <v>Oil &amp; Gas</v>
          </cell>
        </row>
        <row r="32">
          <cell r="B32" t="str">
            <v>PT Medco E&amp;P Rimau</v>
          </cell>
          <cell r="C32" t="str">
            <v>Rimau</v>
          </cell>
          <cell r="H32" t="e">
            <v>#REF!</v>
          </cell>
          <cell r="I32">
            <v>6709</v>
          </cell>
          <cell r="J32" t="str">
            <v>Oil &amp; Gas</v>
          </cell>
        </row>
        <row r="33">
          <cell r="B33" t="str">
            <v>PT Medco E&amp;P Indonesia (S&amp;C Sumatera)</v>
          </cell>
          <cell r="C33" t="str">
            <v>South and Central Sumatra (s.d 27 Nopember 2013)</v>
          </cell>
          <cell r="H33" t="e">
            <v>#REF!</v>
          </cell>
          <cell r="I33">
            <v>1980</v>
          </cell>
          <cell r="J33" t="str">
            <v>Oil &amp; Gas</v>
          </cell>
        </row>
        <row r="34">
          <cell r="B34" t="str">
            <v>PT Medco E&amp;P Tarakan</v>
          </cell>
          <cell r="C34" t="str">
            <v>Tarakan</v>
          </cell>
          <cell r="H34" t="e">
            <v>#REF!</v>
          </cell>
          <cell r="I34">
            <v>1159</v>
          </cell>
          <cell r="J34" t="str">
            <v>Oil &amp; Gas</v>
          </cell>
        </row>
        <row r="35">
          <cell r="B35" t="str">
            <v>PT Medco E&amp;P Indonesia (Kampar)</v>
          </cell>
          <cell r="C35" t="str">
            <v>Kampar (t.m.t. 28 Nopember 2013)</v>
          </cell>
          <cell r="H35" t="e">
            <v>#REF!</v>
          </cell>
          <cell r="I35">
            <v>0</v>
          </cell>
          <cell r="J35" t="str">
            <v>Oil</v>
          </cell>
        </row>
        <row r="36">
          <cell r="B36" t="str">
            <v>PT Medco E&amp;P Indonesia (South Sumatera)</v>
          </cell>
          <cell r="C36" t="str">
            <v>South Sumatra (t.m.t.28 Nopember 2013)</v>
          </cell>
          <cell r="H36" t="e">
            <v>#REF!</v>
          </cell>
          <cell r="I36">
            <v>0</v>
          </cell>
          <cell r="J36" t="str">
            <v>Oil &amp; Gas</v>
          </cell>
        </row>
        <row r="37">
          <cell r="B37" t="str">
            <v>PT Medco E&amp;P Lematang</v>
          </cell>
          <cell r="C37" t="str">
            <v>Lematang</v>
          </cell>
          <cell r="H37" t="e">
            <v>#REF!</v>
          </cell>
          <cell r="I37">
            <v>0</v>
          </cell>
          <cell r="J37" t="str">
            <v>Gas</v>
          </cell>
        </row>
        <row r="38">
          <cell r="B38" t="str">
            <v>Premier Oil Natuna Sea B.V.</v>
          </cell>
          <cell r="C38" t="str">
            <v>Natuna Sea Block "A"</v>
          </cell>
          <cell r="H38" t="e">
            <v>#REF!</v>
          </cell>
          <cell r="I38">
            <v>936</v>
          </cell>
          <cell r="J38" t="str">
            <v>Oil &amp; Gas</v>
          </cell>
        </row>
        <row r="39">
          <cell r="B39" t="str">
            <v>Pearl Oil (Sebuku) Ltd.</v>
          </cell>
          <cell r="C39" t="str">
            <v>Sebuku</v>
          </cell>
          <cell r="H39" t="e">
            <v>#REF!</v>
          </cell>
          <cell r="I39">
            <v>0</v>
          </cell>
          <cell r="J39" t="str">
            <v>Gas</v>
          </cell>
        </row>
        <row r="40">
          <cell r="B40" t="str">
            <v>EMP Malacca Strait S.A.</v>
          </cell>
          <cell r="C40" t="str">
            <v xml:space="preserve">Malacca Strait </v>
          </cell>
          <cell r="H40" t="e">
            <v>#REF!</v>
          </cell>
          <cell r="I40">
            <v>3055</v>
          </cell>
          <cell r="J40" t="str">
            <v>Oil &amp; Gas</v>
          </cell>
        </row>
        <row r="41">
          <cell r="B41" t="str">
            <v>Kangean Energy Indonesia Ltd.</v>
          </cell>
          <cell r="C41" t="str">
            <v>Kangean</v>
          </cell>
          <cell r="H41" t="e">
            <v>#REF!</v>
          </cell>
          <cell r="I41">
            <v>0</v>
          </cell>
          <cell r="J41" t="str">
            <v>Oil &amp; Gas</v>
          </cell>
        </row>
        <row r="42">
          <cell r="B42" t="str">
            <v xml:space="preserve">EMP Korinci Baru Ltd. </v>
          </cell>
          <cell r="C42" t="str">
            <v>Korinci</v>
          </cell>
          <cell r="H42" t="e">
            <v>#REF!</v>
          </cell>
          <cell r="I42">
            <v>0</v>
          </cell>
          <cell r="J42" t="str">
            <v>Gas</v>
          </cell>
        </row>
        <row r="43">
          <cell r="B43" t="str">
            <v>Lapindo Brantas Inc.</v>
          </cell>
          <cell r="C43" t="str">
            <v>Brantas</v>
          </cell>
          <cell r="H43" t="e">
            <v>#REF!</v>
          </cell>
          <cell r="I43">
            <v>0</v>
          </cell>
          <cell r="J43" t="str">
            <v>Gas</v>
          </cell>
        </row>
        <row r="44">
          <cell r="B44" t="str">
            <v>EMP Bentu Limited</v>
          </cell>
          <cell r="C44" t="str">
            <v>Bentu</v>
          </cell>
          <cell r="H44" t="e">
            <v>#REF!</v>
          </cell>
          <cell r="I44">
            <v>0</v>
          </cell>
          <cell r="J44" t="str">
            <v>Gas</v>
          </cell>
        </row>
        <row r="45">
          <cell r="B45" t="str">
            <v xml:space="preserve">PT EMP Tonga </v>
          </cell>
          <cell r="C45" t="str">
            <v>Tonga</v>
          </cell>
          <cell r="H45" t="e">
            <v>#REF!</v>
          </cell>
          <cell r="I45">
            <v>0</v>
          </cell>
          <cell r="J45" t="str">
            <v>Oil</v>
          </cell>
        </row>
        <row r="46">
          <cell r="B46" t="str">
            <v>Star Energy (Kakap) Ltd.</v>
          </cell>
          <cell r="C46" t="str">
            <v>Kakap</v>
          </cell>
          <cell r="H46" t="e">
            <v>#REF!</v>
          </cell>
          <cell r="I46">
            <v>1588</v>
          </cell>
          <cell r="J46" t="str">
            <v>Oil &amp; Gas</v>
          </cell>
        </row>
        <row r="47">
          <cell r="B47" t="str">
            <v>JOB Pertamina -Talisman (Ogan Komering) Ltd.</v>
          </cell>
          <cell r="C47" t="str">
            <v>Ogan Komering JOB</v>
          </cell>
          <cell r="H47" t="e">
            <v>#REF!</v>
          </cell>
          <cell r="I47">
            <v>683</v>
          </cell>
          <cell r="J47" t="str">
            <v>Oil &amp; Gas</v>
          </cell>
        </row>
        <row r="48">
          <cell r="B48" t="str">
            <v>Saka Indonesia Pangkah Ltd.</v>
          </cell>
          <cell r="C48" t="str">
            <v>Pangkah</v>
          </cell>
          <cell r="H48" t="e">
            <v>#REF!</v>
          </cell>
          <cell r="I48">
            <v>0</v>
          </cell>
          <cell r="J48" t="str">
            <v>Oil &amp; Gas</v>
          </cell>
        </row>
        <row r="49">
          <cell r="B49" t="str">
            <v>Santos (Sampang) Pty. Ltd.</v>
          </cell>
          <cell r="C49" t="str">
            <v>Sampang</v>
          </cell>
          <cell r="H49" t="e">
            <v>#REF!</v>
          </cell>
          <cell r="I49">
            <v>0</v>
          </cell>
          <cell r="J49" t="str">
            <v>Oil &amp; Gas</v>
          </cell>
        </row>
        <row r="50">
          <cell r="B50" t="str">
            <v>Santos (Madura Offshore) Pty. Ltd.</v>
          </cell>
          <cell r="C50" t="str">
            <v>Madura</v>
          </cell>
          <cell r="H50" t="e">
            <v>#REF!</v>
          </cell>
          <cell r="I50">
            <v>0</v>
          </cell>
          <cell r="J50" t="str">
            <v>Gas</v>
          </cell>
        </row>
        <row r="51">
          <cell r="B51" t="str">
            <v>Energy Equity Epic (Sengkang) Pty. Ltd.</v>
          </cell>
          <cell r="C51" t="str">
            <v>Sengkang</v>
          </cell>
          <cell r="H51" t="e">
            <v>#REF!</v>
          </cell>
          <cell r="I51">
            <v>0</v>
          </cell>
          <cell r="J51" t="str">
            <v>Oil &amp; Gas</v>
          </cell>
        </row>
        <row r="52">
          <cell r="B52" t="str">
            <v>Citic Seram Energy Ltd.</v>
          </cell>
          <cell r="C52" t="str">
            <v>Seram Non Bula</v>
          </cell>
          <cell r="H52" t="e">
            <v>#REF!</v>
          </cell>
          <cell r="I52">
            <v>0</v>
          </cell>
          <cell r="J52" t="str">
            <v>Oil</v>
          </cell>
        </row>
        <row r="53">
          <cell r="B53" t="str">
            <v>Kalrez Petroleum (Seram) Ltd.</v>
          </cell>
          <cell r="C53" t="str">
            <v>Bula</v>
          </cell>
          <cell r="H53" t="e">
            <v>#REF!</v>
          </cell>
          <cell r="I53">
            <v>0</v>
          </cell>
          <cell r="J53" t="str">
            <v>Oil</v>
          </cell>
        </row>
        <row r="54">
          <cell r="B54" t="str">
            <v>MontD’Or Oil Tungkal Ltd.</v>
          </cell>
          <cell r="C54" t="str">
            <v>Tungkal</v>
          </cell>
          <cell r="H54" t="e">
            <v>#REF!</v>
          </cell>
          <cell r="I54">
            <v>0</v>
          </cell>
          <cell r="J54" t="str">
            <v>Oil</v>
          </cell>
        </row>
        <row r="55">
          <cell r="B55" t="str">
            <v xml:space="preserve">Petroselat Ltd. </v>
          </cell>
          <cell r="C55" t="str">
            <v>Selat Panjang</v>
          </cell>
          <cell r="H55" t="e">
            <v>#REF!</v>
          </cell>
          <cell r="I55">
            <v>0</v>
          </cell>
          <cell r="J55" t="str">
            <v>Oil</v>
          </cell>
        </row>
        <row r="56">
          <cell r="B56" t="str">
            <v>BUMD Benuo Taka</v>
          </cell>
          <cell r="C56" t="str">
            <v>Wailawi</v>
          </cell>
          <cell r="H56" t="e">
            <v>#REF!</v>
          </cell>
          <cell r="I56">
            <v>0</v>
          </cell>
          <cell r="J56" t="str">
            <v>Gas</v>
          </cell>
        </row>
        <row r="57">
          <cell r="B57" t="str">
            <v xml:space="preserve"> JOB Pertamina-EMP Gebang Ltd.</v>
          </cell>
          <cell r="C57" t="str">
            <v>Gebang</v>
          </cell>
          <cell r="H57" t="e">
            <v>#REF!</v>
          </cell>
          <cell r="I57">
            <v>0</v>
          </cell>
          <cell r="J57" t="str">
            <v>Oil &amp; Gas</v>
          </cell>
        </row>
        <row r="58">
          <cell r="B58" t="str">
            <v>PT SPR Langgak</v>
          </cell>
          <cell r="C58" t="str">
            <v>Langgak</v>
          </cell>
          <cell r="H58" t="e">
            <v>#REF!</v>
          </cell>
          <cell r="I58">
            <v>544</v>
          </cell>
          <cell r="J58" t="str">
            <v>Oil</v>
          </cell>
        </row>
        <row r="59">
          <cell r="B59" t="str">
            <v>PT Sele Raya Merangin Dua</v>
          </cell>
          <cell r="C59" t="str">
            <v>Merangin II</v>
          </cell>
          <cell r="H59" t="e">
            <v>#REF!</v>
          </cell>
          <cell r="I59">
            <v>0</v>
          </cell>
          <cell r="J59" t="str">
            <v>Oil</v>
          </cell>
        </row>
        <row r="60">
          <cell r="B60" t="str">
            <v>Camar Resources Canada Inc.</v>
          </cell>
          <cell r="C60" t="str">
            <v>Bawean</v>
          </cell>
          <cell r="H60" t="e">
            <v>#REF!</v>
          </cell>
          <cell r="I60">
            <v>0</v>
          </cell>
          <cell r="J60" t="str">
            <v>Oil</v>
          </cell>
        </row>
        <row r="61">
          <cell r="B61" t="str">
            <v xml:space="preserve">Triangle Pase Inc </v>
          </cell>
          <cell r="C61" t="str">
            <v>Pase</v>
          </cell>
          <cell r="H61" t="e">
            <v>#REF!</v>
          </cell>
          <cell r="I61">
            <v>0</v>
          </cell>
          <cell r="J61" t="str">
            <v>Oil &amp; Gas</v>
          </cell>
        </row>
        <row r="62">
          <cell r="B62" t="str">
            <v>JOB Pertamina - Talisman Jambi Merang</v>
          </cell>
          <cell r="C62" t="str">
            <v xml:space="preserve">Jambi Merang Onshore Jambi </v>
          </cell>
          <cell r="H62" t="e">
            <v>#REF!</v>
          </cell>
          <cell r="I62">
            <v>7362</v>
          </cell>
          <cell r="J62" t="str">
            <v>Oil &amp; Gas</v>
          </cell>
        </row>
        <row r="63">
          <cell r="B63" t="str">
            <v>Total Tengah</v>
          </cell>
          <cell r="C63" t="str">
            <v>Tengah Block, Off. East Kal.</v>
          </cell>
          <cell r="H63" t="e">
            <v>#REF!</v>
          </cell>
          <cell r="I63">
            <v>1124</v>
          </cell>
          <cell r="J63" t="str">
            <v>Oil &amp; Gas</v>
          </cell>
        </row>
        <row r="64">
          <cell r="B64" t="str">
            <v>INDONESIA PETROLEUM LTD.</v>
          </cell>
          <cell r="C64" t="str">
            <v>Mahakam (Including Attaka Off. East Kalimantan)</v>
          </cell>
          <cell r="H64" t="e">
            <v>#REF!</v>
          </cell>
          <cell r="I64">
            <v>20101</v>
          </cell>
          <cell r="J64" t="str">
            <v>Oil &amp; Gas</v>
          </cell>
        </row>
        <row r="65">
          <cell r="B65" t="str">
            <v>PT Pertamina Hulu Energi South Jambi</v>
          </cell>
          <cell r="C65" t="str">
            <v>South Jambi "B"</v>
          </cell>
          <cell r="H65" t="e">
            <v>#REF!</v>
          </cell>
          <cell r="I65">
            <v>0</v>
          </cell>
          <cell r="J65" t="str">
            <v>Gas</v>
          </cell>
        </row>
        <row r="66">
          <cell r="B66" t="str">
            <v>PT Pertamina Hulu Energi Tuban East Java</v>
          </cell>
          <cell r="C66" t="str">
            <v>Tuban</v>
          </cell>
          <cell r="H66" t="e">
            <v>#REF!</v>
          </cell>
          <cell r="I66">
            <v>31151</v>
          </cell>
          <cell r="J66" t="str">
            <v>Oil &amp; Gas</v>
          </cell>
        </row>
        <row r="67">
          <cell r="B67" t="str">
            <v>PT Pertamina Hulu Energi Salawati</v>
          </cell>
          <cell r="C67" t="str">
            <v>Salawati Island JOB</v>
          </cell>
          <cell r="H67" t="e">
            <v>#REF!</v>
          </cell>
          <cell r="I67">
            <v>5745</v>
          </cell>
          <cell r="J67" t="str">
            <v>Gas</v>
          </cell>
        </row>
        <row r="68">
          <cell r="B68" t="str">
            <v>PT Pertamina Hulu Energi Tomori Sulawesi</v>
          </cell>
          <cell r="C68" t="str">
            <v>Senoro Toili Sulawesi</v>
          </cell>
          <cell r="H68" t="e">
            <v>#REF!</v>
          </cell>
          <cell r="I68">
            <v>4959</v>
          </cell>
          <cell r="J68" t="str">
            <v>Oil</v>
          </cell>
        </row>
        <row r="69">
          <cell r="B69" t="str">
            <v>PT Pertamina Hulu Energi Raja Tempirai</v>
          </cell>
          <cell r="C69" t="str">
            <v>Pendopo-Raja JOB</v>
          </cell>
          <cell r="H69" t="e">
            <v>#REF!</v>
          </cell>
          <cell r="I69">
            <v>0</v>
          </cell>
          <cell r="J69" t="str">
            <v>Oil &amp; Gas</v>
          </cell>
        </row>
        <row r="70">
          <cell r="B70" t="str">
            <v>PT Pertamina Hulu Energi Ogan Komering</v>
          </cell>
          <cell r="C70" t="str">
            <v>Ogan Komering JOB</v>
          </cell>
          <cell r="H70" t="e">
            <v>#REF!</v>
          </cell>
          <cell r="I70">
            <v>12773</v>
          </cell>
          <cell r="J70" t="str">
            <v>Oil &amp; Gas</v>
          </cell>
        </row>
        <row r="71">
          <cell r="B71" t="str">
            <v>PT Pertamina Hulu Energi Gebang</v>
          </cell>
          <cell r="C71" t="str">
            <v>Gebang</v>
          </cell>
          <cell r="H71" t="e">
            <v>#REF!</v>
          </cell>
          <cell r="I71">
            <v>0</v>
          </cell>
          <cell r="J71" t="str">
            <v>Oil &amp; Gas</v>
          </cell>
        </row>
        <row r="72">
          <cell r="B72" t="str">
            <v>PT Pertamina Hulu Energi Jambi Merang</v>
          </cell>
          <cell r="C72" t="str">
            <v>Jambi Merang Block, Ons. Jambi</v>
          </cell>
          <cell r="H72" t="e">
            <v>#REF!</v>
          </cell>
          <cell r="I72">
            <v>17240</v>
          </cell>
          <cell r="J72" t="str">
            <v>Oil &amp; Gas</v>
          </cell>
        </row>
        <row r="73">
          <cell r="B73" t="str">
            <v>PT Pertamina Hulu Energi West Madura</v>
          </cell>
          <cell r="C73" t="str">
            <v>West Madura, Off. Est Java</v>
          </cell>
          <cell r="H73" t="e">
            <v>#REF!</v>
          </cell>
          <cell r="I73">
            <v>61314</v>
          </cell>
          <cell r="J73" t="str">
            <v>Oil &amp; Gas</v>
          </cell>
        </row>
        <row r="74">
          <cell r="B74" t="str">
            <v>PT Pertamina Hulu Energi Tengah K.</v>
          </cell>
          <cell r="C74" t="str">
            <v>Tengah Block, Off. East Kal.</v>
          </cell>
          <cell r="J74" t="str">
            <v>Oil &amp; Gas</v>
          </cell>
        </row>
        <row r="75">
          <cell r="B75" t="str">
            <v>PT Sumatera Persada Energi</v>
          </cell>
          <cell r="C75" t="str">
            <v>Blok West Kampar, South Sumatera</v>
          </cell>
          <cell r="H75" t="e">
            <v>#REF!</v>
          </cell>
          <cell r="I75">
            <v>0</v>
          </cell>
          <cell r="J75" t="str">
            <v>Oil</v>
          </cell>
        </row>
        <row r="76">
          <cell r="B76" t="str">
            <v>Tately N.V.</v>
          </cell>
          <cell r="C76" t="str">
            <v>Palmerah</v>
          </cell>
          <cell r="H76" t="e">
            <v>#REF!</v>
          </cell>
          <cell r="I76">
            <v>0</v>
          </cell>
          <cell r="J76" t="str">
            <v>Oil</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cretariat@eiti.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esdm.go.id/publikasi/lakip-kementerian-esdm.html" TargetMode="External"/><Relationship Id="rId7" Type="http://schemas.openxmlformats.org/officeDocument/2006/relationships/comments" Target="../comments1.xml"/><Relationship Id="rId2" Type="http://schemas.openxmlformats.org/officeDocument/2006/relationships/hyperlink" Target="http://www.idx.co.id/" TargetMode="External"/><Relationship Id="rId1" Type="http://schemas.openxmlformats.org/officeDocument/2006/relationships/hyperlink" Target="http://www.kemenkeu.go.id/page/laporan-keuangan-pemerintah-pusat" TargetMode="External"/><Relationship Id="rId6" Type="http://schemas.openxmlformats.org/officeDocument/2006/relationships/vmlDrawing" Target="../drawings/vmlDrawing1.vml"/><Relationship Id="rId5" Type="http://schemas.openxmlformats.org/officeDocument/2006/relationships/printerSettings" Target="../printerSettings/printerSettings3.bin"/><Relationship Id="rId4" Type="http://schemas.openxmlformats.org/officeDocument/2006/relationships/hyperlink" Target="http://eiti.ekon.go.id/draft-kontrak-PSC/"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B1:D46"/>
  <sheetViews>
    <sheetView showGridLines="0" workbookViewId="0"/>
  </sheetViews>
  <sheetFormatPr defaultColWidth="3.5" defaultRowHeight="24" customHeight="1"/>
  <cols>
    <col min="1" max="1" width="3.5" style="29"/>
    <col min="2" max="2" width="30.375" style="29" customWidth="1"/>
    <col min="3" max="3" width="37.875" style="29" customWidth="1"/>
    <col min="4" max="4" width="85.875" style="29" customWidth="1"/>
    <col min="5" max="16384" width="3.5" style="29"/>
  </cols>
  <sheetData>
    <row r="1" spans="2:4" ht="15.95" customHeight="1"/>
    <row r="2" spans="2:4" ht="20.25">
      <c r="B2" s="225" t="s">
        <v>128</v>
      </c>
      <c r="C2" s="222"/>
      <c r="D2" s="222"/>
    </row>
    <row r="3" spans="2:4" ht="15.95" customHeight="1">
      <c r="B3" s="30" t="s">
        <v>208</v>
      </c>
      <c r="C3" s="30"/>
      <c r="D3" s="30"/>
    </row>
    <row r="4" spans="2:4" ht="15.95" customHeight="1">
      <c r="B4" s="27"/>
      <c r="C4" s="28"/>
      <c r="D4" s="28"/>
    </row>
    <row r="5" spans="2:4" ht="15.95" customHeight="1">
      <c r="B5" s="28" t="s">
        <v>25</v>
      </c>
      <c r="C5" s="28"/>
      <c r="D5" s="28"/>
    </row>
    <row r="6" spans="2:4" ht="15.95" customHeight="1">
      <c r="B6" s="226" t="s">
        <v>21</v>
      </c>
      <c r="C6" s="226"/>
      <c r="D6" s="226"/>
    </row>
    <row r="7" spans="2:4" ht="15.95" customHeight="1">
      <c r="B7" s="226"/>
      <c r="C7" s="226"/>
      <c r="D7" s="226"/>
    </row>
    <row r="8" spans="2:4" ht="15.95" customHeight="1">
      <c r="B8" s="221"/>
      <c r="C8" s="222"/>
      <c r="D8" s="222"/>
    </row>
    <row r="9" spans="2:4" ht="15.95" customHeight="1">
      <c r="B9" s="221" t="s">
        <v>129</v>
      </c>
      <c r="C9" s="222"/>
      <c r="D9" s="222"/>
    </row>
    <row r="10" spans="2:4" ht="15.95" customHeight="1">
      <c r="B10" s="221" t="s">
        <v>34</v>
      </c>
      <c r="C10" s="222"/>
      <c r="D10" s="222"/>
    </row>
    <row r="11" spans="2:4" ht="15.95" customHeight="1">
      <c r="B11" s="221"/>
      <c r="C11" s="222"/>
      <c r="D11" s="222"/>
    </row>
    <row r="12" spans="2:4" ht="15.95" customHeight="1">
      <c r="B12" s="221" t="s">
        <v>35</v>
      </c>
      <c r="C12" s="222"/>
      <c r="D12" s="222"/>
    </row>
    <row r="13" spans="2:4" ht="15.95" customHeight="1">
      <c r="B13" s="221" t="s">
        <v>127</v>
      </c>
      <c r="C13" s="222"/>
      <c r="D13" s="222"/>
    </row>
    <row r="14" spans="2:4" ht="15.95" customHeight="1">
      <c r="B14" s="221" t="s">
        <v>22</v>
      </c>
      <c r="C14" s="222"/>
      <c r="D14" s="222"/>
    </row>
    <row r="15" spans="2:4" ht="15.95" customHeight="1">
      <c r="B15" s="221" t="s">
        <v>39</v>
      </c>
      <c r="C15" s="222"/>
      <c r="D15" s="222"/>
    </row>
    <row r="16" spans="2:4" ht="15.95" customHeight="1">
      <c r="B16" s="221"/>
      <c r="C16" s="222"/>
      <c r="D16" s="222"/>
    </row>
    <row r="17" spans="2:4" ht="15.95" customHeight="1">
      <c r="B17" s="224" t="s">
        <v>23</v>
      </c>
      <c r="C17" s="222"/>
      <c r="D17" s="96"/>
    </row>
    <row r="18" spans="2:4" ht="15.95" customHeight="1">
      <c r="B18" s="223" t="s">
        <v>24</v>
      </c>
      <c r="C18" s="222"/>
      <c r="D18" s="96"/>
    </row>
    <row r="19" spans="2:4" ht="15.95" customHeight="1">
      <c r="B19" s="32"/>
      <c r="C19" s="32"/>
      <c r="D19" s="32"/>
    </row>
    <row r="20" spans="2:4" ht="15.95" customHeight="1">
      <c r="B20" s="31"/>
      <c r="C20" s="31"/>
      <c r="D20" s="31"/>
    </row>
    <row r="21" spans="2:4" ht="15.95" customHeight="1">
      <c r="B21" s="31" t="s">
        <v>186</v>
      </c>
      <c r="C21" s="31"/>
      <c r="D21" s="97" t="s">
        <v>185</v>
      </c>
    </row>
    <row r="22" spans="2:4" ht="15.95" customHeight="1"/>
    <row r="23" spans="2:4" ht="12.75"/>
    <row r="24" spans="2:4" ht="12.75"/>
    <row r="25" spans="2:4" ht="12.75"/>
    <row r="26" spans="2:4" ht="12.75"/>
    <row r="27" spans="2:4" ht="12.75"/>
    <row r="28" spans="2:4" ht="12.75"/>
    <row r="29" spans="2:4" ht="12.75"/>
    <row r="30" spans="2:4" ht="12.75"/>
    <row r="31" spans="2:4" ht="12.75"/>
    <row r="32" spans="2:4" ht="12.75"/>
    <row r="33" ht="12.75"/>
    <row r="34" ht="12.75"/>
    <row r="35" ht="12.75"/>
    <row r="36" ht="12.75"/>
    <row r="37" ht="12.75"/>
    <row r="38" ht="12.75"/>
    <row r="39" ht="12.75"/>
    <row r="40" ht="12.75"/>
    <row r="41" ht="12.75"/>
    <row r="42" ht="12.75"/>
    <row r="43" ht="12.75"/>
    <row r="44" ht="12.75"/>
    <row r="45" ht="12.75"/>
    <row r="46" ht="12.75"/>
  </sheetData>
  <mergeCells count="13">
    <mergeCell ref="B11:D11"/>
    <mergeCell ref="B8:D8"/>
    <mergeCell ref="B18:C18"/>
    <mergeCell ref="B17:C17"/>
    <mergeCell ref="B2:D2"/>
    <mergeCell ref="B6:D7"/>
    <mergeCell ref="B9:D9"/>
    <mergeCell ref="B10:D10"/>
    <mergeCell ref="B12:D12"/>
    <mergeCell ref="B13:D13"/>
    <mergeCell ref="B14:D14"/>
    <mergeCell ref="B15:D15"/>
    <mergeCell ref="B16:D16"/>
  </mergeCells>
  <phoneticPr fontId="13" type="noConversion"/>
  <hyperlinks>
    <hyperlink ref="D21" r:id="rId1"/>
  </hyperlinks>
  <pageMargins left="0.75" right="0.75" top="1" bottom="1" header="0.5" footer="0.5"/>
  <pageSetup paperSize="9" scale="75" fitToHeight="0" orientation="landscape" horizontalDpi="2400" verticalDpi="24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pageSetUpPr fitToPage="1"/>
  </sheetPr>
  <dimension ref="B1:E36"/>
  <sheetViews>
    <sheetView showGridLines="0" topLeftCell="A10" zoomScale="80" zoomScaleNormal="80" workbookViewId="0">
      <selection activeCell="D18" sqref="D18"/>
    </sheetView>
  </sheetViews>
  <sheetFormatPr defaultColWidth="3.5" defaultRowHeight="24" customHeight="1"/>
  <cols>
    <col min="1" max="1" width="3.5" style="104"/>
    <col min="2" max="2" width="53.375" style="104" customWidth="1"/>
    <col min="3" max="3" width="27" style="104" customWidth="1"/>
    <col min="4" max="4" width="60.375" style="104" customWidth="1"/>
    <col min="5" max="5" width="38.375" style="102" customWidth="1"/>
    <col min="6" max="16384" width="3.5" style="104"/>
  </cols>
  <sheetData>
    <row r="1" spans="2:5" ht="15.95" customHeight="1">
      <c r="E1" s="104"/>
    </row>
    <row r="2" spans="2:5" ht="24.95" customHeight="1">
      <c r="B2" s="16" t="s">
        <v>126</v>
      </c>
      <c r="E2" s="104"/>
    </row>
    <row r="3" spans="2:5" ht="15.95" customHeight="1">
      <c r="B3" s="26" t="s">
        <v>36</v>
      </c>
      <c r="E3" s="104"/>
    </row>
    <row r="4" spans="2:5" ht="15.95" customHeight="1" thickBot="1">
      <c r="D4" s="33" t="s">
        <v>17</v>
      </c>
      <c r="E4" s="33" t="s">
        <v>182</v>
      </c>
    </row>
    <row r="5" spans="2:5" ht="15.95" customHeight="1" thickTop="1">
      <c r="B5" s="105" t="s">
        <v>27</v>
      </c>
      <c r="C5" s="22"/>
      <c r="D5" s="36" t="s">
        <v>209</v>
      </c>
      <c r="E5" s="90"/>
    </row>
    <row r="6" spans="2:5" ht="15.95" customHeight="1">
      <c r="B6" s="19" t="s">
        <v>28</v>
      </c>
      <c r="C6" s="105" t="s">
        <v>6</v>
      </c>
      <c r="D6" s="37">
        <v>40909</v>
      </c>
      <c r="E6" s="90"/>
    </row>
    <row r="7" spans="2:5" ht="15.95" customHeight="1">
      <c r="B7" s="18"/>
      <c r="C7" s="105" t="s">
        <v>7</v>
      </c>
      <c r="D7" s="37">
        <v>41274</v>
      </c>
      <c r="E7" s="90"/>
    </row>
    <row r="8" spans="2:5" ht="15.95" customHeight="1">
      <c r="B8" s="105" t="s">
        <v>29</v>
      </c>
      <c r="C8" s="17"/>
      <c r="D8" s="189" t="s">
        <v>542</v>
      </c>
      <c r="E8" s="90"/>
    </row>
    <row r="9" spans="2:5" ht="15.95" customHeight="1">
      <c r="B9" s="105" t="s">
        <v>30</v>
      </c>
      <c r="C9" s="105"/>
      <c r="D9" s="37">
        <v>42331</v>
      </c>
      <c r="E9" s="90"/>
    </row>
    <row r="10" spans="2:5" ht="15.95" customHeight="1">
      <c r="B10" s="19" t="s">
        <v>31</v>
      </c>
      <c r="C10" s="105" t="s">
        <v>8</v>
      </c>
      <c r="D10" s="38" t="s">
        <v>210</v>
      </c>
      <c r="E10" s="90"/>
    </row>
    <row r="11" spans="2:5" ht="15.95" customHeight="1">
      <c r="B11" s="24" t="s">
        <v>18</v>
      </c>
      <c r="C11" s="105" t="s">
        <v>9</v>
      </c>
      <c r="D11" s="38" t="s">
        <v>210</v>
      </c>
      <c r="E11" s="90"/>
    </row>
    <row r="12" spans="2:5" ht="15.95" customHeight="1">
      <c r="B12" s="106"/>
      <c r="C12" s="105" t="s">
        <v>10</v>
      </c>
      <c r="D12" s="38" t="s">
        <v>210</v>
      </c>
      <c r="E12" s="90"/>
    </row>
    <row r="13" spans="2:5" ht="15.95" customHeight="1">
      <c r="B13" s="106"/>
      <c r="C13" s="105" t="s">
        <v>11</v>
      </c>
      <c r="D13" s="39" t="s">
        <v>12</v>
      </c>
      <c r="E13" s="90"/>
    </row>
    <row r="14" spans="2:5" ht="15.95" customHeight="1">
      <c r="B14" s="19" t="s">
        <v>32</v>
      </c>
      <c r="C14" s="19" t="s">
        <v>19</v>
      </c>
      <c r="D14" s="38" t="s">
        <v>19</v>
      </c>
      <c r="E14" s="90"/>
    </row>
    <row r="15" spans="2:5" ht="15.95" customHeight="1">
      <c r="B15" s="24" t="s">
        <v>20</v>
      </c>
      <c r="C15" s="22" t="s">
        <v>190</v>
      </c>
      <c r="D15" s="94" t="s">
        <v>13</v>
      </c>
      <c r="E15" s="90"/>
    </row>
    <row r="16" spans="2:5" ht="15.95" customHeight="1">
      <c r="C16" s="17" t="s">
        <v>14</v>
      </c>
      <c r="D16" s="39" t="s">
        <v>13</v>
      </c>
      <c r="E16" s="90"/>
    </row>
    <row r="17" spans="2:5" ht="15.95" customHeight="1">
      <c r="B17" s="105" t="s">
        <v>40</v>
      </c>
      <c r="C17" s="105"/>
      <c r="D17" s="38">
        <f>3+3</f>
        <v>6</v>
      </c>
      <c r="E17" s="90"/>
    </row>
    <row r="18" spans="2:5" ht="15.95" customHeight="1">
      <c r="B18" s="105" t="s">
        <v>41</v>
      </c>
      <c r="C18" s="105"/>
      <c r="D18" s="38">
        <f>158+75</f>
        <v>233</v>
      </c>
      <c r="E18" s="90"/>
    </row>
    <row r="19" spans="2:5" ht="15.95" customHeight="1">
      <c r="B19" s="19" t="s">
        <v>43</v>
      </c>
      <c r="C19" s="105" t="s">
        <v>131</v>
      </c>
      <c r="D19" s="37" t="s">
        <v>537</v>
      </c>
      <c r="E19" s="90"/>
    </row>
    <row r="20" spans="2:5" ht="15.95" customHeight="1">
      <c r="B20" s="18"/>
      <c r="C20" s="105" t="s">
        <v>130</v>
      </c>
      <c r="D20" s="186" t="s">
        <v>538</v>
      </c>
      <c r="E20" s="90"/>
    </row>
    <row r="21" spans="2:5" ht="15.95" customHeight="1">
      <c r="B21" s="19" t="s">
        <v>33</v>
      </c>
      <c r="C21" s="105" t="s">
        <v>15</v>
      </c>
      <c r="D21" s="38" t="s">
        <v>210</v>
      </c>
      <c r="E21" s="90"/>
    </row>
    <row r="22" spans="2:5" ht="15.95" customHeight="1">
      <c r="B22" s="24" t="s">
        <v>184</v>
      </c>
      <c r="C22" s="105" t="s">
        <v>16</v>
      </c>
      <c r="D22" s="38" t="s">
        <v>210</v>
      </c>
      <c r="E22" s="90"/>
    </row>
    <row r="23" spans="2:5" ht="15.95" customHeight="1">
      <c r="B23" s="106"/>
      <c r="C23" s="19" t="s">
        <v>26</v>
      </c>
      <c r="D23" s="38" t="s">
        <v>539</v>
      </c>
      <c r="E23" s="90"/>
    </row>
    <row r="24" spans="2:5" ht="15.95" customHeight="1">
      <c r="B24" s="19" t="s">
        <v>138</v>
      </c>
      <c r="C24" s="105" t="s">
        <v>135</v>
      </c>
      <c r="D24" s="65" t="s">
        <v>12</v>
      </c>
      <c r="E24" s="90"/>
    </row>
    <row r="25" spans="2:5" ht="15.95" customHeight="1">
      <c r="B25" s="106"/>
      <c r="C25" s="105" t="s">
        <v>137</v>
      </c>
      <c r="D25" s="67" t="s">
        <v>12</v>
      </c>
      <c r="E25" s="90"/>
    </row>
    <row r="26" spans="2:5" ht="15.95" customHeight="1" thickBot="1">
      <c r="B26" s="17"/>
      <c r="C26" s="105" t="s">
        <v>136</v>
      </c>
      <c r="D26" s="66" t="s">
        <v>12</v>
      </c>
      <c r="E26" s="90"/>
    </row>
    <row r="27" spans="2:5" ht="15.95" customHeight="1" thickTop="1">
      <c r="B27" s="106"/>
      <c r="C27" s="106"/>
      <c r="D27" s="23"/>
      <c r="E27" s="104"/>
    </row>
    <row r="28" spans="2:5" ht="15.95" customHeight="1">
      <c r="B28" s="106"/>
      <c r="C28" s="106"/>
      <c r="D28" s="23"/>
    </row>
    <row r="29" spans="2:5" ht="15.95" customHeight="1"/>
    <row r="30" spans="2:5" ht="15.95" customHeight="1">
      <c r="E30" s="104"/>
    </row>
    <row r="31" spans="2:5" ht="15.95" customHeight="1">
      <c r="E31" s="104"/>
    </row>
    <row r="32" spans="2:5" ht="15.95" customHeight="1">
      <c r="E32" s="104"/>
    </row>
    <row r="33" spans="5:5" ht="15.95" customHeight="1">
      <c r="E33" s="104"/>
    </row>
    <row r="34" spans="5:5" ht="15.95" customHeight="1">
      <c r="E34" s="104"/>
    </row>
    <row r="35" spans="5:5" ht="15.95" customHeight="1">
      <c r="E35" s="104"/>
    </row>
    <row r="36" spans="5:5" ht="15.95" customHeight="1"/>
  </sheetData>
  <dataValidations count="2">
    <dataValidation allowBlank="1" sqref="D6:D7 D19:D20 D9"/>
    <dataValidation type="list" showInputMessage="1" showErrorMessage="1" errorTitle="Unvalid entry" error="_x000a_Please choose among the following:_x000a__x000a_Yes_x000a_No_x000a_Not applicable" promptTitle="Choose among the following" prompt="_x000a_Yes_x000a_No_x000a_Not applicable" sqref="D10:D12 D21:D23">
      <formula1>"Yes,No,Not applicable,&lt;choose option&gt;"</formula1>
    </dataValidation>
  </dataValidations>
  <pageMargins left="0.75" right="0.75" top="1" bottom="1" header="0.5" footer="0.5"/>
  <pageSetup paperSize="9" scale="66" orientation="landscape" horizontalDpi="2400" verticalDpi="24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pageSetUpPr fitToPage="1"/>
  </sheetPr>
  <dimension ref="A1:H57"/>
  <sheetViews>
    <sheetView showGridLines="0" topLeftCell="C7" zoomScaleNormal="100" zoomScalePageLayoutView="150" workbookViewId="0">
      <selection activeCell="F36" sqref="F36"/>
    </sheetView>
  </sheetViews>
  <sheetFormatPr defaultColWidth="3.5" defaultRowHeight="12.75"/>
  <cols>
    <col min="1" max="1" width="3.5" style="104"/>
    <col min="2" max="2" width="60.5" style="104" bestFit="1" customWidth="1"/>
    <col min="3" max="3" width="52" style="104" customWidth="1"/>
    <col min="4" max="4" width="15.625" style="104" bestFit="1" customWidth="1"/>
    <col min="5" max="5" width="46.125" style="104" customWidth="1"/>
    <col min="6" max="6" width="38" style="104" customWidth="1"/>
    <col min="7" max="7" width="32.125" style="102" customWidth="1"/>
    <col min="8" max="8" width="46.5" style="102" customWidth="1"/>
    <col min="9" max="16384" width="3.5" style="104"/>
  </cols>
  <sheetData>
    <row r="1" spans="2:8" ht="15.95" customHeight="1"/>
    <row r="2" spans="2:8" ht="24.95" customHeight="1">
      <c r="B2" s="16" t="s">
        <v>535</v>
      </c>
      <c r="C2" s="143"/>
      <c r="D2" s="144"/>
      <c r="E2" s="33"/>
    </row>
    <row r="3" spans="2:8" ht="15.95" customHeight="1">
      <c r="B3" s="91"/>
      <c r="E3" s="33" t="s">
        <v>36</v>
      </c>
    </row>
    <row r="4" spans="2:8" ht="15" customHeight="1" thickBot="1">
      <c r="D4" s="33" t="s">
        <v>17</v>
      </c>
      <c r="E4" s="33" t="s">
        <v>139</v>
      </c>
      <c r="F4" s="34" t="s">
        <v>183</v>
      </c>
      <c r="G4" s="33" t="s">
        <v>182</v>
      </c>
      <c r="H4" s="20"/>
    </row>
    <row r="5" spans="2:8" ht="16.5" customHeight="1">
      <c r="B5" s="19" t="s">
        <v>143</v>
      </c>
      <c r="C5" s="145" t="s">
        <v>197</v>
      </c>
      <c r="D5" s="146">
        <f>(972*10^12/9638)/1000</f>
        <v>100850798.92093796</v>
      </c>
      <c r="E5" s="107" t="s">
        <v>473</v>
      </c>
      <c r="F5" s="108" t="s">
        <v>474</v>
      </c>
      <c r="G5" s="92"/>
    </row>
    <row r="6" spans="2:8" ht="16.5" customHeight="1">
      <c r="B6" s="95" t="s">
        <v>140</v>
      </c>
      <c r="C6" s="145" t="s">
        <v>194</v>
      </c>
      <c r="D6" s="147">
        <f>(8231*10^12/9638)/1000</f>
        <v>854015355.8829633</v>
      </c>
      <c r="E6" s="183" t="s">
        <v>473</v>
      </c>
      <c r="F6" s="148" t="s">
        <v>474</v>
      </c>
      <c r="G6" s="92"/>
    </row>
    <row r="7" spans="2:8" ht="16.5" customHeight="1">
      <c r="C7" s="149" t="s">
        <v>195</v>
      </c>
      <c r="D7" s="147">
        <f>(409.72*10^12/9638)/1000</f>
        <v>42510894.376426645</v>
      </c>
      <c r="E7" s="183" t="s">
        <v>473</v>
      </c>
      <c r="F7" s="109" t="s">
        <v>475</v>
      </c>
      <c r="G7" s="92"/>
    </row>
    <row r="8" spans="2:8" ht="16.5" customHeight="1">
      <c r="B8" s="106"/>
      <c r="C8" s="150" t="s">
        <v>196</v>
      </c>
      <c r="D8" s="147">
        <f>(1338.11*10^12/9638)/1000</f>
        <v>138836895.62149823</v>
      </c>
      <c r="E8" s="183" t="s">
        <v>473</v>
      </c>
      <c r="F8" s="109" t="s">
        <v>476</v>
      </c>
      <c r="G8" s="92"/>
    </row>
    <row r="9" spans="2:8" ht="15.95" customHeight="1">
      <c r="B9" s="106"/>
      <c r="C9" s="150" t="s">
        <v>198</v>
      </c>
      <c r="D9" s="147">
        <f>64.2*10^9/10^3</f>
        <v>64200000</v>
      </c>
      <c r="E9" s="183" t="s">
        <v>473</v>
      </c>
      <c r="F9" s="109" t="s">
        <v>477</v>
      </c>
      <c r="G9" s="92"/>
    </row>
    <row r="10" spans="2:8" ht="15.95" customHeight="1">
      <c r="B10" s="106"/>
      <c r="C10" s="150" t="s">
        <v>199</v>
      </c>
      <c r="D10" s="147">
        <f>190000000000/1000</f>
        <v>190000000</v>
      </c>
      <c r="E10" s="183" t="s">
        <v>473</v>
      </c>
      <c r="F10" s="109" t="s">
        <v>477</v>
      </c>
      <c r="G10" s="92"/>
    </row>
    <row r="11" spans="2:8" ht="15.95" customHeight="1">
      <c r="B11" s="19" t="s">
        <v>144</v>
      </c>
      <c r="C11" s="150" t="s">
        <v>141</v>
      </c>
      <c r="D11" s="147">
        <f>860*365</f>
        <v>313900</v>
      </c>
      <c r="E11" s="151" t="s">
        <v>478</v>
      </c>
      <c r="F11" s="109" t="s">
        <v>479</v>
      </c>
      <c r="G11" s="92"/>
    </row>
    <row r="12" spans="2:8" ht="15.95" customHeight="1">
      <c r="B12" s="93" t="s">
        <v>140</v>
      </c>
      <c r="C12" s="150" t="s">
        <v>142</v>
      </c>
      <c r="D12" s="147">
        <f>8167*365</f>
        <v>2980955</v>
      </c>
      <c r="E12" s="151" t="s">
        <v>480</v>
      </c>
      <c r="F12" s="109" t="s">
        <v>481</v>
      </c>
      <c r="G12" s="92"/>
    </row>
    <row r="13" spans="2:8" ht="15.95" customHeight="1">
      <c r="B13" s="152"/>
      <c r="C13" s="150" t="s">
        <v>482</v>
      </c>
      <c r="D13" s="153">
        <v>386</v>
      </c>
      <c r="E13" s="183" t="s">
        <v>483</v>
      </c>
      <c r="F13" s="109" t="s">
        <v>484</v>
      </c>
      <c r="G13" s="92"/>
    </row>
    <row r="14" spans="2:8" ht="15.95" customHeight="1">
      <c r="B14" s="152"/>
      <c r="C14" s="150" t="s">
        <v>485</v>
      </c>
      <c r="D14" s="153">
        <v>448</v>
      </c>
      <c r="E14" s="183" t="s">
        <v>486</v>
      </c>
      <c r="F14" s="109" t="s">
        <v>487</v>
      </c>
      <c r="G14" s="92"/>
    </row>
    <row r="15" spans="2:8" ht="15.95" customHeight="1">
      <c r="B15" s="152"/>
      <c r="C15" s="150" t="s">
        <v>488</v>
      </c>
      <c r="D15" s="153">
        <v>75</v>
      </c>
      <c r="E15" s="183" t="s">
        <v>489</v>
      </c>
      <c r="F15" s="109" t="s">
        <v>487</v>
      </c>
      <c r="G15" s="92"/>
    </row>
    <row r="16" spans="2:8" ht="15.95" customHeight="1">
      <c r="B16" s="152"/>
      <c r="C16" s="150" t="s">
        <v>490</v>
      </c>
      <c r="D16" s="153">
        <v>95</v>
      </c>
      <c r="E16" s="183" t="s">
        <v>486</v>
      </c>
      <c r="F16" s="109" t="s">
        <v>487</v>
      </c>
      <c r="G16" s="92"/>
    </row>
    <row r="17" spans="2:8" ht="15.95" customHeight="1">
      <c r="B17" s="152"/>
      <c r="C17" s="150" t="s">
        <v>532</v>
      </c>
      <c r="D17" s="153">
        <v>41</v>
      </c>
      <c r="E17" s="183" t="s">
        <v>483</v>
      </c>
      <c r="F17" s="109" t="s">
        <v>487</v>
      </c>
      <c r="G17" s="92"/>
    </row>
    <row r="18" spans="2:8" ht="15.95" customHeight="1">
      <c r="B18" s="152"/>
      <c r="C18" s="150" t="s">
        <v>533</v>
      </c>
      <c r="D18" s="153">
        <v>30</v>
      </c>
      <c r="E18" s="183" t="s">
        <v>483</v>
      </c>
      <c r="F18" s="109" t="s">
        <v>487</v>
      </c>
      <c r="G18" s="92"/>
    </row>
    <row r="19" spans="2:8" ht="15.95" customHeight="1">
      <c r="B19" s="152"/>
      <c r="C19" s="150" t="s">
        <v>534</v>
      </c>
      <c r="D19" s="153">
        <v>10</v>
      </c>
      <c r="E19" s="183" t="s">
        <v>483</v>
      </c>
      <c r="F19" s="109" t="s">
        <v>487</v>
      </c>
      <c r="G19" s="92"/>
    </row>
    <row r="20" spans="2:8" ht="15.95" customHeight="1">
      <c r="B20" s="154" t="s">
        <v>145</v>
      </c>
      <c r="C20" s="184" t="s">
        <v>141</v>
      </c>
      <c r="D20" s="155">
        <v>15</v>
      </c>
      <c r="E20" s="183" t="s">
        <v>483</v>
      </c>
      <c r="F20" s="109" t="s">
        <v>491</v>
      </c>
      <c r="G20" s="92"/>
    </row>
    <row r="21" spans="2:8" ht="15.95" customHeight="1">
      <c r="B21" s="93" t="s">
        <v>140</v>
      </c>
      <c r="C21" s="184" t="s">
        <v>142</v>
      </c>
      <c r="D21" s="155">
        <v>27.8</v>
      </c>
      <c r="E21" s="183" t="s">
        <v>483</v>
      </c>
      <c r="F21" s="109" t="s">
        <v>491</v>
      </c>
      <c r="G21" s="92"/>
    </row>
    <row r="22" spans="2:8" ht="15.95" customHeight="1">
      <c r="B22" s="152"/>
      <c r="C22" s="150" t="s">
        <v>482</v>
      </c>
      <c r="D22" s="155">
        <v>384.3</v>
      </c>
      <c r="E22" s="183" t="s">
        <v>483</v>
      </c>
      <c r="F22" s="109" t="s">
        <v>491</v>
      </c>
      <c r="G22" s="92"/>
    </row>
    <row r="23" spans="2:8" ht="15.95" customHeight="1">
      <c r="B23" s="152"/>
      <c r="C23" s="150" t="s">
        <v>485</v>
      </c>
      <c r="D23" s="155">
        <v>1.1000000000000001</v>
      </c>
      <c r="E23" s="183" t="s">
        <v>483</v>
      </c>
      <c r="F23" s="109" t="s">
        <v>491</v>
      </c>
      <c r="G23" s="92"/>
    </row>
    <row r="24" spans="2:8" ht="15.95" customHeight="1">
      <c r="B24" s="152"/>
      <c r="C24" s="150" t="s">
        <v>492</v>
      </c>
      <c r="D24" s="155">
        <v>48.4</v>
      </c>
      <c r="E24" s="183" t="s">
        <v>483</v>
      </c>
      <c r="F24" s="109" t="s">
        <v>491</v>
      </c>
      <c r="G24" s="92"/>
    </row>
    <row r="25" spans="2:8" ht="15.95" customHeight="1">
      <c r="C25" s="184" t="s">
        <v>493</v>
      </c>
      <c r="D25" s="155">
        <v>29.5</v>
      </c>
      <c r="E25" s="183" t="s">
        <v>483</v>
      </c>
      <c r="F25" s="109" t="s">
        <v>491</v>
      </c>
      <c r="G25" s="92"/>
    </row>
    <row r="26" spans="2:8" ht="15.95" customHeight="1">
      <c r="B26" s="156"/>
      <c r="C26" s="150" t="s">
        <v>494</v>
      </c>
      <c r="D26" s="155">
        <v>20.399999999999999</v>
      </c>
      <c r="E26" s="183" t="s">
        <v>483</v>
      </c>
      <c r="F26" s="109" t="s">
        <v>491</v>
      </c>
      <c r="G26" s="92"/>
    </row>
    <row r="27" spans="2:8" ht="15.95" customHeight="1">
      <c r="B27" s="106" t="s">
        <v>201</v>
      </c>
      <c r="C27" s="105" t="s">
        <v>200</v>
      </c>
      <c r="D27" s="227" t="s">
        <v>210</v>
      </c>
      <c r="E27" s="228"/>
      <c r="F27" s="109" t="s">
        <v>495</v>
      </c>
      <c r="G27" s="92"/>
      <c r="H27" s="104"/>
    </row>
    <row r="28" spans="2:8" ht="26.25" customHeight="1">
      <c r="B28" s="157" t="s">
        <v>133</v>
      </c>
      <c r="C28" s="158" t="s">
        <v>134</v>
      </c>
      <c r="D28" s="229" t="s">
        <v>496</v>
      </c>
      <c r="E28" s="230"/>
      <c r="F28" s="159" t="s">
        <v>497</v>
      </c>
      <c r="G28" s="92"/>
      <c r="H28" s="104"/>
    </row>
    <row r="29" spans="2:8" ht="15.95" customHeight="1">
      <c r="B29" s="24"/>
      <c r="C29" s="105" t="s">
        <v>152</v>
      </c>
      <c r="D29" s="231" t="s">
        <v>498</v>
      </c>
      <c r="E29" s="232"/>
      <c r="F29" s="110" t="s">
        <v>498</v>
      </c>
      <c r="G29" s="92"/>
      <c r="H29" s="104"/>
    </row>
    <row r="30" spans="2:8" ht="15.95" customHeight="1">
      <c r="B30" s="21" t="s">
        <v>146</v>
      </c>
      <c r="C30" s="105" t="s">
        <v>499</v>
      </c>
      <c r="D30" s="227" t="s">
        <v>500</v>
      </c>
      <c r="E30" s="228"/>
      <c r="F30" s="160"/>
      <c r="G30" s="92" t="s">
        <v>501</v>
      </c>
      <c r="H30" s="104"/>
    </row>
    <row r="31" spans="2:8" ht="15.95" customHeight="1">
      <c r="B31" s="24" t="s">
        <v>153</v>
      </c>
      <c r="C31" s="105" t="s">
        <v>502</v>
      </c>
      <c r="D31" s="227" t="s">
        <v>500</v>
      </c>
      <c r="E31" s="228"/>
      <c r="F31" s="161"/>
      <c r="G31" s="92" t="s">
        <v>501</v>
      </c>
      <c r="H31" s="104"/>
    </row>
    <row r="32" spans="2:8" ht="15.95" customHeight="1">
      <c r="B32" s="21" t="s">
        <v>147</v>
      </c>
      <c r="C32" s="105" t="s">
        <v>503</v>
      </c>
      <c r="D32" s="235" t="s">
        <v>504</v>
      </c>
      <c r="E32" s="236"/>
      <c r="F32" s="109" t="s">
        <v>505</v>
      </c>
      <c r="G32" s="92"/>
      <c r="H32" s="104"/>
    </row>
    <row r="33" spans="2:8" ht="15.95" customHeight="1">
      <c r="B33" s="162"/>
      <c r="C33" s="105" t="s">
        <v>506</v>
      </c>
      <c r="D33" s="235" t="s">
        <v>507</v>
      </c>
      <c r="E33" s="236"/>
      <c r="F33" s="109" t="s">
        <v>508</v>
      </c>
      <c r="G33" s="92"/>
      <c r="H33" s="104"/>
    </row>
    <row r="34" spans="2:8" ht="15.95" customHeight="1">
      <c r="B34" s="19" t="s">
        <v>148</v>
      </c>
      <c r="C34" s="105" t="s">
        <v>42</v>
      </c>
      <c r="D34" s="231" t="s">
        <v>509</v>
      </c>
      <c r="E34" s="232"/>
      <c r="F34" s="159" t="s">
        <v>510</v>
      </c>
      <c r="G34" s="92" t="s">
        <v>511</v>
      </c>
      <c r="H34" s="104"/>
    </row>
    <row r="35" spans="2:8" ht="15.95" customHeight="1">
      <c r="B35" s="21" t="s">
        <v>149</v>
      </c>
      <c r="C35" s="105" t="s">
        <v>150</v>
      </c>
      <c r="D35" s="237" t="s">
        <v>210</v>
      </c>
      <c r="E35" s="238"/>
      <c r="F35" s="109" t="s">
        <v>512</v>
      </c>
      <c r="G35" s="92"/>
      <c r="H35" s="104"/>
    </row>
    <row r="36" spans="2:8" ht="15.95" customHeight="1">
      <c r="B36" s="33" t="s">
        <v>132</v>
      </c>
      <c r="C36" s="105" t="s">
        <v>151</v>
      </c>
      <c r="D36" s="237" t="s">
        <v>513</v>
      </c>
      <c r="E36" s="238"/>
      <c r="F36" s="188" t="s">
        <v>540</v>
      </c>
      <c r="G36" s="92" t="s">
        <v>514</v>
      </c>
      <c r="H36" s="104"/>
    </row>
    <row r="37" spans="2:8">
      <c r="C37" s="163" t="s">
        <v>515</v>
      </c>
      <c r="D37" s="239"/>
      <c r="E37" s="240"/>
      <c r="F37" s="164" t="s">
        <v>541</v>
      </c>
      <c r="G37" s="92"/>
      <c r="H37" s="104"/>
    </row>
    <row r="38" spans="2:8" ht="15.95" customHeight="1">
      <c r="B38" s="64"/>
      <c r="C38" s="105" t="s">
        <v>516</v>
      </c>
      <c r="D38" s="243"/>
      <c r="E38" s="244"/>
      <c r="F38" s="187" t="s">
        <v>36</v>
      </c>
      <c r="G38" s="92"/>
    </row>
    <row r="39" spans="2:8" ht="15.95" customHeight="1">
      <c r="B39" s="63"/>
      <c r="C39" s="165"/>
      <c r="D39" s="165"/>
      <c r="E39" s="165"/>
      <c r="F39" s="165"/>
      <c r="G39" s="165"/>
      <c r="H39" s="104"/>
    </row>
    <row r="40" spans="2:8" ht="15.95" customHeight="1">
      <c r="C40" s="165"/>
      <c r="D40" s="165" t="s">
        <v>36</v>
      </c>
      <c r="E40" s="165"/>
      <c r="F40" s="165"/>
      <c r="G40" s="165"/>
      <c r="H40" s="104"/>
    </row>
    <row r="41" spans="2:8" ht="15.95" customHeight="1" thickBot="1">
      <c r="D41" s="245" t="s">
        <v>37</v>
      </c>
      <c r="E41" s="246"/>
      <c r="G41" s="104"/>
      <c r="H41" s="104"/>
    </row>
    <row r="42" spans="2:8" ht="15.95" customHeight="1">
      <c r="B42" s="19" t="s">
        <v>154</v>
      </c>
      <c r="C42" s="105" t="s">
        <v>156</v>
      </c>
      <c r="D42" s="241" t="s">
        <v>210</v>
      </c>
      <c r="E42" s="242"/>
      <c r="F42" s="108" t="s">
        <v>517</v>
      </c>
      <c r="G42" s="92"/>
    </row>
    <row r="43" spans="2:8" ht="15.95" customHeight="1">
      <c r="B43" s="93" t="s">
        <v>140</v>
      </c>
      <c r="C43" s="105" t="s">
        <v>158</v>
      </c>
      <c r="D43" s="166">
        <v>179733566</v>
      </c>
      <c r="E43" s="183" t="s">
        <v>518</v>
      </c>
      <c r="F43" s="109" t="s">
        <v>519</v>
      </c>
      <c r="G43" s="92"/>
    </row>
    <row r="44" spans="2:8" ht="15.95" customHeight="1">
      <c r="B44" s="93"/>
      <c r="C44" s="105"/>
      <c r="D44" s="166">
        <v>582930485</v>
      </c>
      <c r="E44" s="183" t="s">
        <v>520</v>
      </c>
      <c r="F44" s="109" t="s">
        <v>519</v>
      </c>
      <c r="G44" s="92"/>
    </row>
    <row r="45" spans="2:8" ht="15.95" customHeight="1">
      <c r="B45" s="93"/>
      <c r="C45" s="105"/>
      <c r="D45" s="166">
        <v>25712827</v>
      </c>
      <c r="E45" s="183" t="s">
        <v>518</v>
      </c>
      <c r="F45" s="109" t="s">
        <v>519</v>
      </c>
      <c r="G45" s="92"/>
    </row>
    <row r="46" spans="2:8" ht="15.95" customHeight="1">
      <c r="C46" s="105" t="s">
        <v>159</v>
      </c>
      <c r="D46" s="166">
        <f>20242558+7633442</f>
        <v>27876000</v>
      </c>
      <c r="E46" s="183" t="s">
        <v>473</v>
      </c>
      <c r="F46" s="109" t="s">
        <v>521</v>
      </c>
      <c r="G46" s="92"/>
    </row>
    <row r="47" spans="2:8" ht="15.95" customHeight="1">
      <c r="B47" s="154" t="s">
        <v>160</v>
      </c>
      <c r="C47" s="167" t="s">
        <v>156</v>
      </c>
      <c r="D47" s="233" t="s">
        <v>210</v>
      </c>
      <c r="E47" s="234"/>
      <c r="F47" s="109" t="s">
        <v>522</v>
      </c>
      <c r="G47" s="92"/>
    </row>
    <row r="48" spans="2:8" ht="15.95" customHeight="1">
      <c r="B48" s="19" t="s">
        <v>155</v>
      </c>
      <c r="C48" s="167" t="s">
        <v>157</v>
      </c>
      <c r="D48" s="233" t="s">
        <v>210</v>
      </c>
      <c r="E48" s="234"/>
      <c r="F48" s="109" t="s">
        <v>523</v>
      </c>
      <c r="G48" s="92"/>
    </row>
    <row r="49" spans="1:8" ht="25.5">
      <c r="B49" s="168" t="s">
        <v>140</v>
      </c>
      <c r="C49" s="169" t="s">
        <v>164</v>
      </c>
      <c r="D49" s="170">
        <f>(2175000000000/9638)/1000</f>
        <v>225669.22598049388</v>
      </c>
      <c r="E49" s="171" t="s">
        <v>473</v>
      </c>
      <c r="F49" s="185" t="s">
        <v>536</v>
      </c>
      <c r="G49" s="92" t="s">
        <v>524</v>
      </c>
      <c r="H49" s="104"/>
    </row>
    <row r="50" spans="1:8" ht="15.95" customHeight="1">
      <c r="B50" s="173" t="s">
        <v>161</v>
      </c>
      <c r="C50" s="174" t="s">
        <v>165</v>
      </c>
      <c r="D50" s="247" t="s">
        <v>210</v>
      </c>
      <c r="E50" s="248"/>
      <c r="F50" s="172" t="s">
        <v>525</v>
      </c>
      <c r="G50" s="92"/>
      <c r="H50" s="104"/>
    </row>
    <row r="51" spans="1:8" ht="15.95" customHeight="1">
      <c r="B51" s="168" t="s">
        <v>140</v>
      </c>
      <c r="C51" s="175" t="s">
        <v>164</v>
      </c>
      <c r="D51" s="170">
        <f>99827+(1812104*10^6/9638)/10^3</f>
        <v>287843.60095455486</v>
      </c>
      <c r="E51" s="171" t="s">
        <v>473</v>
      </c>
      <c r="F51" s="172" t="s">
        <v>526</v>
      </c>
      <c r="G51" s="92"/>
      <c r="H51" s="104"/>
    </row>
    <row r="52" spans="1:8" ht="15.95" customHeight="1">
      <c r="A52" s="176"/>
      <c r="B52" s="173" t="s">
        <v>162</v>
      </c>
      <c r="C52" s="174" t="s">
        <v>166</v>
      </c>
      <c r="D52" s="247" t="s">
        <v>210</v>
      </c>
      <c r="E52" s="248"/>
      <c r="F52" s="172" t="s">
        <v>527</v>
      </c>
      <c r="G52" s="92"/>
      <c r="H52" s="104"/>
    </row>
    <row r="53" spans="1:8" ht="15.95" customHeight="1">
      <c r="A53" s="176"/>
      <c r="B53" s="168" t="s">
        <v>140</v>
      </c>
      <c r="C53" s="175" t="s">
        <v>164</v>
      </c>
      <c r="D53" s="170">
        <f>(646778000000/9638)/1000</f>
        <v>67107.076156879019</v>
      </c>
      <c r="E53" s="171" t="s">
        <v>473</v>
      </c>
      <c r="F53" s="172" t="s">
        <v>528</v>
      </c>
      <c r="G53" s="92"/>
      <c r="H53" s="104"/>
    </row>
    <row r="54" spans="1:8" ht="15.95" customHeight="1">
      <c r="A54" s="176"/>
      <c r="B54" s="177" t="s">
        <v>163</v>
      </c>
      <c r="C54" s="178" t="s">
        <v>167</v>
      </c>
      <c r="D54" s="247" t="s">
        <v>210</v>
      </c>
      <c r="E54" s="248"/>
      <c r="F54" s="172" t="s">
        <v>529</v>
      </c>
      <c r="G54" s="92"/>
      <c r="H54" s="104"/>
    </row>
    <row r="55" spans="1:8" ht="36.75" customHeight="1" thickBot="1">
      <c r="A55" s="176"/>
      <c r="B55" s="179" t="s">
        <v>140</v>
      </c>
      <c r="C55" s="180" t="s">
        <v>164</v>
      </c>
      <c r="D55" s="181">
        <f>(59569155000000/9638)/1000</f>
        <v>6180655.2189250877</v>
      </c>
      <c r="E55" s="111" t="s">
        <v>473</v>
      </c>
      <c r="F55" s="182" t="s">
        <v>530</v>
      </c>
      <c r="G55" s="92" t="s">
        <v>531</v>
      </c>
      <c r="H55" s="104"/>
    </row>
    <row r="56" spans="1:8" ht="15.95" customHeight="1">
      <c r="H56" s="104"/>
    </row>
    <row r="57" spans="1:8">
      <c r="D57" s="144"/>
    </row>
  </sheetData>
  <mergeCells count="19">
    <mergeCell ref="D48:E48"/>
    <mergeCell ref="D50:E50"/>
    <mergeCell ref="D52:E52"/>
    <mergeCell ref="D54:E54"/>
    <mergeCell ref="D27:E27"/>
    <mergeCell ref="D28:E28"/>
    <mergeCell ref="D29:E29"/>
    <mergeCell ref="D31:E31"/>
    <mergeCell ref="D47:E47"/>
    <mergeCell ref="D32:E32"/>
    <mergeCell ref="D33:E33"/>
    <mergeCell ref="D36:E36"/>
    <mergeCell ref="D37:E37"/>
    <mergeCell ref="D30:E30"/>
    <mergeCell ref="D42:E42"/>
    <mergeCell ref="D35:E35"/>
    <mergeCell ref="D38:E38"/>
    <mergeCell ref="D41:E41"/>
    <mergeCell ref="D34:E34"/>
  </mergeCells>
  <dataValidations xWindow="1043" yWindow="1056" count="2">
    <dataValidation allowBlank="1" sqref="F42:F55 F30 F5:F27 F32:F33 D30:D33 F35:F36"/>
    <dataValidation type="list" allowBlank="1" showInputMessage="1" showErrorMessage="1" errorTitle="Unvalid entry" error="_x000a_Please choose among the following:_x000a__x000a_Yes_x000a_No_x000a_Partially_x000a_Not applicable" promptTitle="Choose among the following" prompt="_x000a_Yes_x000a_No_x000a_Partially_x000a_Not applicable" sqref="D35:E36 D42:E42 D47:E48 D50:E50 D52:E52 D54:E54 D27:E27">
      <formula1>"Yes,No,Partially,Not applicable,&lt;choose option&gt;"</formula1>
    </dataValidation>
  </dataValidations>
  <hyperlinks>
    <hyperlink ref="F28" r:id="rId1"/>
    <hyperlink ref="F34" r:id="rId2"/>
    <hyperlink ref="F49" r:id="rId3"/>
    <hyperlink ref="F36" r:id="rId4"/>
  </hyperlinks>
  <pageMargins left="0.75" right="0.75" top="1" bottom="1" header="0.5" footer="0.5"/>
  <pageSetup paperSize="9" scale="52" orientation="landscape" horizontalDpi="2400" verticalDpi="2400" r:id="rId5"/>
  <legacyDrawing r:id="rId6"/>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sheetPr>
    <pageSetUpPr fitToPage="1"/>
  </sheetPr>
  <dimension ref="B1:IX93"/>
  <sheetViews>
    <sheetView tabSelected="1" topLeftCell="D52" zoomScale="85" zoomScaleNormal="85" zoomScalePageLayoutView="85" workbookViewId="0">
      <selection activeCell="E16" sqref="E16"/>
    </sheetView>
  </sheetViews>
  <sheetFormatPr defaultColWidth="10.875" defaultRowHeight="15.75"/>
  <cols>
    <col min="1" max="1" width="3.625" style="1" customWidth="1"/>
    <col min="2" max="2" width="10.25" style="3" customWidth="1"/>
    <col min="3" max="3" width="59.5" style="1" customWidth="1"/>
    <col min="4" max="4" width="38.125" style="1" customWidth="1"/>
    <col min="5" max="5" width="51.875" style="1" customWidth="1"/>
    <col min="6" max="6" width="35.75" style="1" customWidth="1"/>
    <col min="7" max="7" width="34.875" style="1" bestFit="1" customWidth="1"/>
    <col min="8" max="8" width="16.125" style="1" customWidth="1"/>
    <col min="9" max="9" width="13.875" style="1" customWidth="1"/>
    <col min="10" max="10" width="14" style="1" customWidth="1"/>
    <col min="11" max="11" width="13" style="1" bestFit="1" customWidth="1"/>
    <col min="12" max="12" width="12.875" style="1" bestFit="1" customWidth="1"/>
    <col min="13" max="13" width="13.125" style="1" customWidth="1"/>
    <col min="14" max="15" width="11.5" style="1" customWidth="1"/>
    <col min="16" max="16" width="14" style="1" bestFit="1" customWidth="1"/>
    <col min="17" max="17" width="13.25" style="1" customWidth="1"/>
    <col min="18" max="19" width="11.5" style="1" customWidth="1"/>
    <col min="20" max="20" width="14" style="1" bestFit="1" customWidth="1"/>
    <col min="21" max="22" width="11.5" style="1" customWidth="1"/>
    <col min="23" max="23" width="14" style="1" customWidth="1"/>
    <col min="24" max="24" width="12.125" style="1" bestFit="1" customWidth="1"/>
    <col min="25" max="25" width="14" style="1" bestFit="1" customWidth="1"/>
    <col min="26" max="26" width="12.25" style="1" bestFit="1" customWidth="1"/>
    <col min="27" max="32" width="11.5" style="1" customWidth="1"/>
    <col min="33" max="33" width="11.875" style="1" bestFit="1" customWidth="1"/>
    <col min="34" max="34" width="11.75" style="1" bestFit="1" customWidth="1"/>
    <col min="35" max="35" width="10.75" style="1" bestFit="1" customWidth="1"/>
    <col min="36" max="36" width="12.375" style="1" bestFit="1" customWidth="1"/>
    <col min="37" max="37" width="10.125" style="1" bestFit="1" customWidth="1"/>
    <col min="38" max="38" width="13" style="1" bestFit="1" customWidth="1"/>
    <col min="39" max="39" width="12.875" style="1" bestFit="1" customWidth="1"/>
    <col min="40" max="41" width="11.5" style="1" customWidth="1"/>
    <col min="42" max="42" width="12.25" style="1" customWidth="1"/>
    <col min="43" max="49" width="11.5" style="1" customWidth="1"/>
    <col min="50" max="50" width="15.625" style="1" customWidth="1"/>
    <col min="51" max="52" width="11.5" style="1" customWidth="1"/>
    <col min="53" max="53" width="12.625" style="1" customWidth="1"/>
    <col min="54" max="54" width="11.5" style="1" customWidth="1"/>
    <col min="55" max="55" width="12.875" style="1" customWidth="1"/>
    <col min="56" max="56" width="12.625" style="1" customWidth="1"/>
    <col min="57" max="57" width="11.5" style="1" customWidth="1"/>
    <col min="58" max="58" width="12.375" style="1" customWidth="1"/>
    <col min="59" max="59" width="11.5" style="1" customWidth="1"/>
    <col min="60" max="60" width="12.375" style="1" customWidth="1"/>
    <col min="61" max="61" width="12.625" style="1" customWidth="1"/>
    <col min="62" max="65" width="11.5" style="1" customWidth="1"/>
    <col min="66" max="66" width="13" style="1" customWidth="1"/>
    <col min="67" max="67" width="12.875" style="1" customWidth="1"/>
    <col min="68" max="68" width="13" style="1" customWidth="1"/>
    <col min="69" max="71" width="11.5" style="1" customWidth="1"/>
    <col min="72" max="72" width="13" style="1" customWidth="1"/>
    <col min="73" max="73" width="11.5" style="1" customWidth="1"/>
    <col min="74" max="74" width="13" style="1" customWidth="1"/>
    <col min="75" max="76" width="11.5" style="1" customWidth="1"/>
    <col min="77" max="77" width="12.5" style="1" customWidth="1"/>
    <col min="78" max="92" width="11.5" style="1" customWidth="1"/>
    <col min="93" max="93" width="13.5" style="1" customWidth="1"/>
    <col min="94" max="94" width="12.875" style="1" customWidth="1"/>
    <col min="95" max="95" width="13.125" style="1" customWidth="1"/>
    <col min="96" max="96" width="13" style="1" customWidth="1"/>
    <col min="97" max="119" width="11.5" style="1" customWidth="1"/>
    <col min="120" max="120" width="14.375" style="1" customWidth="1"/>
    <col min="121" max="122" width="11.5" style="1" customWidth="1"/>
    <col min="123" max="123" width="14.125" style="1" customWidth="1"/>
    <col min="124" max="125" width="11.5" style="1" customWidth="1"/>
    <col min="126" max="126" width="12.25" style="1" customWidth="1"/>
    <col min="127" max="128" width="11.5" style="1" customWidth="1"/>
    <col min="129" max="129" width="12.25" style="1" bestFit="1" customWidth="1"/>
    <col min="130" max="130" width="13" style="1" bestFit="1" customWidth="1"/>
    <col min="131" max="133" width="11.5" style="1" customWidth="1"/>
    <col min="134" max="134" width="12.875" style="1" customWidth="1"/>
    <col min="135" max="152" width="11.5" style="1" customWidth="1"/>
    <col min="153" max="153" width="12.5" style="1" customWidth="1"/>
    <col min="154" max="154" width="11.5" style="1" customWidth="1"/>
    <col min="155" max="155" width="13.25" style="1" customWidth="1"/>
    <col min="156" max="156" width="11.5" style="1" customWidth="1"/>
    <col min="157" max="157" width="12.625" style="1" customWidth="1"/>
    <col min="158" max="159" width="11.5" style="1" customWidth="1"/>
    <col min="160" max="160" width="13.875" style="1" customWidth="1"/>
    <col min="161" max="161" width="13.625" style="1" customWidth="1"/>
    <col min="162" max="162" width="11.5" style="1" customWidth="1"/>
    <col min="163" max="163" width="12.625" style="1" customWidth="1"/>
    <col min="164" max="168" width="11.5" style="1" customWidth="1"/>
    <col min="169" max="169" width="12.875" style="1" customWidth="1"/>
    <col min="170" max="170" width="12.375" style="1" customWidth="1"/>
    <col min="171" max="171" width="12.625" style="1" customWidth="1"/>
    <col min="172" max="172" width="13.125" style="1" customWidth="1"/>
    <col min="173" max="173" width="13" style="1" customWidth="1"/>
    <col min="174" max="174" width="12.75" style="1" customWidth="1"/>
    <col min="175" max="175" width="12.375" style="1" customWidth="1"/>
    <col min="176" max="177" width="12.125" style="1" customWidth="1"/>
    <col min="178" max="179" width="11.5" style="1" customWidth="1"/>
    <col min="180" max="180" width="12.5" style="1" customWidth="1"/>
    <col min="181" max="182" width="11.5" style="1" customWidth="1"/>
    <col min="183" max="183" width="2.625" style="1" customWidth="1"/>
    <col min="184" max="184" width="11.625" style="1" bestFit="1" customWidth="1"/>
    <col min="185" max="16384" width="10.875" style="1"/>
  </cols>
  <sheetData>
    <row r="1" spans="2:258" ht="15.95" customHeight="1"/>
    <row r="2" spans="2:258" ht="26.25">
      <c r="B2" s="25" t="s">
        <v>116</v>
      </c>
      <c r="G2" s="79" t="s">
        <v>172</v>
      </c>
      <c r="H2" s="13" t="s">
        <v>119</v>
      </c>
      <c r="I2" s="14"/>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5"/>
    </row>
    <row r="3" spans="2:258">
      <c r="B3" s="60" t="s">
        <v>117</v>
      </c>
      <c r="G3" s="78" t="s">
        <v>213</v>
      </c>
      <c r="H3" s="62" t="s">
        <v>124</v>
      </c>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row>
    <row r="4" spans="2:258" s="115" customFormat="1" ht="66" customHeight="1">
      <c r="B4" s="114" t="s">
        <v>123</v>
      </c>
      <c r="H4" s="113" t="s">
        <v>4</v>
      </c>
      <c r="I4" s="125" t="s">
        <v>214</v>
      </c>
      <c r="J4" s="125" t="s">
        <v>215</v>
      </c>
      <c r="K4" s="122" t="s">
        <v>216</v>
      </c>
      <c r="L4" s="125" t="s">
        <v>217</v>
      </c>
      <c r="M4" s="122" t="s">
        <v>334</v>
      </c>
      <c r="N4" s="122" t="s">
        <v>218</v>
      </c>
      <c r="O4" s="125" t="s">
        <v>219</v>
      </c>
      <c r="P4" s="125" t="s">
        <v>220</v>
      </c>
      <c r="Q4" s="125" t="s">
        <v>221</v>
      </c>
      <c r="R4" s="123" t="s">
        <v>222</v>
      </c>
      <c r="S4" s="123" t="s">
        <v>223</v>
      </c>
      <c r="T4" s="125" t="s">
        <v>224</v>
      </c>
      <c r="U4" s="126" t="s">
        <v>225</v>
      </c>
      <c r="V4" s="126" t="s">
        <v>335</v>
      </c>
      <c r="W4" s="125" t="s">
        <v>226</v>
      </c>
      <c r="X4" s="126" t="s">
        <v>227</v>
      </c>
      <c r="Y4" s="125" t="s">
        <v>228</v>
      </c>
      <c r="Z4" s="125" t="s">
        <v>229</v>
      </c>
      <c r="AA4" s="126" t="s">
        <v>230</v>
      </c>
      <c r="AB4" s="126" t="s">
        <v>231</v>
      </c>
      <c r="AC4" s="122" t="s">
        <v>232</v>
      </c>
      <c r="AD4" s="126" t="s">
        <v>233</v>
      </c>
      <c r="AE4" s="126" t="s">
        <v>234</v>
      </c>
      <c r="AF4" s="125" t="s">
        <v>235</v>
      </c>
      <c r="AG4" s="126" t="s">
        <v>230</v>
      </c>
      <c r="AH4" s="126" t="s">
        <v>372</v>
      </c>
      <c r="AI4" s="122" t="s">
        <v>373</v>
      </c>
      <c r="AJ4" s="126" t="s">
        <v>233</v>
      </c>
      <c r="AK4" s="126" t="s">
        <v>374</v>
      </c>
      <c r="AL4" s="125" t="s">
        <v>236</v>
      </c>
      <c r="AM4" s="125" t="s">
        <v>237</v>
      </c>
      <c r="AN4" s="125" t="s">
        <v>238</v>
      </c>
      <c r="AO4" s="126" t="s">
        <v>239</v>
      </c>
      <c r="AP4" s="126" t="s">
        <v>240</v>
      </c>
      <c r="AQ4" s="126" t="s">
        <v>241</v>
      </c>
      <c r="AR4" s="126" t="s">
        <v>242</v>
      </c>
      <c r="AS4" s="126" t="s">
        <v>243</v>
      </c>
      <c r="AT4" s="126" t="s">
        <v>244</v>
      </c>
      <c r="AU4" s="125" t="s">
        <v>245</v>
      </c>
      <c r="AV4" s="126" t="s">
        <v>375</v>
      </c>
      <c r="AW4" s="126" t="s">
        <v>246</v>
      </c>
      <c r="AX4" s="126" t="s">
        <v>247</v>
      </c>
      <c r="AY4" s="126" t="s">
        <v>248</v>
      </c>
      <c r="AZ4" s="126" t="s">
        <v>249</v>
      </c>
      <c r="BA4" s="126" t="s">
        <v>400</v>
      </c>
      <c r="BB4" s="126" t="s">
        <v>399</v>
      </c>
      <c r="BC4" s="125" t="s">
        <v>250</v>
      </c>
      <c r="BD4" s="126" t="s">
        <v>251</v>
      </c>
      <c r="BE4" s="126" t="s">
        <v>252</v>
      </c>
      <c r="BF4" s="125" t="s">
        <v>359</v>
      </c>
      <c r="BG4" s="126" t="s">
        <v>253</v>
      </c>
      <c r="BH4" s="126" t="s">
        <v>358</v>
      </c>
      <c r="BI4" s="125" t="s">
        <v>254</v>
      </c>
      <c r="BJ4" s="126" t="s">
        <v>255</v>
      </c>
      <c r="BK4" s="126" t="s">
        <v>398</v>
      </c>
      <c r="BL4" s="126" t="s">
        <v>376</v>
      </c>
      <c r="BM4" s="126" t="s">
        <v>256</v>
      </c>
      <c r="BN4" s="125" t="s">
        <v>257</v>
      </c>
      <c r="BO4" s="126" t="s">
        <v>336</v>
      </c>
      <c r="BP4" s="125" t="s">
        <v>258</v>
      </c>
      <c r="BQ4" s="126" t="s">
        <v>259</v>
      </c>
      <c r="BR4" s="126" t="s">
        <v>260</v>
      </c>
      <c r="BS4" s="126" t="s">
        <v>360</v>
      </c>
      <c r="BT4" s="125" t="s">
        <v>261</v>
      </c>
      <c r="BU4" s="138" t="s">
        <v>384</v>
      </c>
      <c r="BV4" s="125" t="s">
        <v>262</v>
      </c>
      <c r="BW4" s="125" t="s">
        <v>263</v>
      </c>
      <c r="BX4" s="126" t="s">
        <v>264</v>
      </c>
      <c r="BY4" s="126" t="s">
        <v>337</v>
      </c>
      <c r="BZ4" s="122" t="s">
        <v>265</v>
      </c>
      <c r="CA4" s="125" t="s">
        <v>266</v>
      </c>
      <c r="CB4" s="126" t="s">
        <v>267</v>
      </c>
      <c r="CC4" s="128" t="s">
        <v>397</v>
      </c>
      <c r="CD4" s="126" t="s">
        <v>377</v>
      </c>
      <c r="CE4" s="125" t="s">
        <v>268</v>
      </c>
      <c r="CF4" s="125" t="s">
        <v>269</v>
      </c>
      <c r="CG4" s="126" t="s">
        <v>270</v>
      </c>
      <c r="CH4" s="126" t="s">
        <v>271</v>
      </c>
      <c r="CI4" s="126" t="s">
        <v>272</v>
      </c>
      <c r="CJ4" s="125" t="s">
        <v>273</v>
      </c>
      <c r="CK4" s="126" t="s">
        <v>274</v>
      </c>
      <c r="CL4" s="127" t="s">
        <v>275</v>
      </c>
      <c r="CM4" s="125" t="s">
        <v>355</v>
      </c>
      <c r="CN4" s="129" t="s">
        <v>276</v>
      </c>
      <c r="CO4" s="125" t="s">
        <v>388</v>
      </c>
      <c r="CP4" s="125" t="s">
        <v>356</v>
      </c>
      <c r="CQ4" s="125" t="s">
        <v>389</v>
      </c>
      <c r="CR4" s="125" t="s">
        <v>390</v>
      </c>
      <c r="CS4" s="125" t="s">
        <v>357</v>
      </c>
      <c r="CT4" s="126" t="s">
        <v>277</v>
      </c>
      <c r="CU4" s="126" t="s">
        <v>278</v>
      </c>
      <c r="CV4" s="125" t="s">
        <v>385</v>
      </c>
      <c r="CW4" s="126" t="s">
        <v>279</v>
      </c>
      <c r="CX4" s="126" t="s">
        <v>280</v>
      </c>
      <c r="CY4" s="122" t="s">
        <v>281</v>
      </c>
      <c r="CZ4" s="122" t="s">
        <v>378</v>
      </c>
      <c r="DA4" s="125" t="s">
        <v>282</v>
      </c>
      <c r="DB4" s="128" t="s">
        <v>283</v>
      </c>
      <c r="DC4" s="128" t="s">
        <v>338</v>
      </c>
      <c r="DD4" s="125" t="s">
        <v>284</v>
      </c>
      <c r="DE4" s="126" t="s">
        <v>379</v>
      </c>
      <c r="DF4" s="126" t="s">
        <v>285</v>
      </c>
      <c r="DG4" s="126" t="s">
        <v>286</v>
      </c>
      <c r="DH4" s="125" t="s">
        <v>287</v>
      </c>
      <c r="DI4" s="126" t="s">
        <v>288</v>
      </c>
      <c r="DJ4" s="125" t="s">
        <v>289</v>
      </c>
      <c r="DK4" s="125" t="s">
        <v>339</v>
      </c>
      <c r="DL4" s="126" t="s">
        <v>290</v>
      </c>
      <c r="DM4" s="126" t="s">
        <v>340</v>
      </c>
      <c r="DN4" s="125" t="s">
        <v>291</v>
      </c>
      <c r="DO4" s="125" t="s">
        <v>341</v>
      </c>
      <c r="DP4" s="126" t="s">
        <v>380</v>
      </c>
      <c r="DQ4" s="126" t="s">
        <v>381</v>
      </c>
      <c r="DR4" s="125" t="s">
        <v>292</v>
      </c>
      <c r="DS4" s="126" t="s">
        <v>293</v>
      </c>
      <c r="DT4" s="126" t="s">
        <v>294</v>
      </c>
      <c r="DU4" s="126" t="s">
        <v>295</v>
      </c>
      <c r="DV4" s="126" t="s">
        <v>386</v>
      </c>
      <c r="DW4" s="126" t="s">
        <v>296</v>
      </c>
      <c r="DX4" s="126" t="s">
        <v>297</v>
      </c>
      <c r="DY4" s="126" t="s">
        <v>298</v>
      </c>
      <c r="DZ4" s="125" t="s">
        <v>299</v>
      </c>
      <c r="EA4" s="122" t="s">
        <v>300</v>
      </c>
      <c r="EB4" s="125" t="s">
        <v>301</v>
      </c>
      <c r="EC4" s="126" t="s">
        <v>395</v>
      </c>
      <c r="ED4" s="126" t="s">
        <v>396</v>
      </c>
      <c r="EE4" s="125" t="s">
        <v>302</v>
      </c>
      <c r="EF4" s="126" t="s">
        <v>303</v>
      </c>
      <c r="EG4" s="126" t="s">
        <v>304</v>
      </c>
      <c r="EH4" s="125" t="s">
        <v>305</v>
      </c>
      <c r="EI4" s="126" t="s">
        <v>306</v>
      </c>
      <c r="EJ4" s="126" t="s">
        <v>307</v>
      </c>
      <c r="EK4" s="125" t="s">
        <v>308</v>
      </c>
      <c r="EL4" s="125" t="s">
        <v>309</v>
      </c>
      <c r="EM4" s="126" t="s">
        <v>310</v>
      </c>
      <c r="EN4" s="128" t="s">
        <v>382</v>
      </c>
      <c r="EO4" s="128" t="s">
        <v>383</v>
      </c>
      <c r="EP4" s="125" t="s">
        <v>311</v>
      </c>
      <c r="EQ4" s="125" t="s">
        <v>312</v>
      </c>
      <c r="ER4" s="126" t="s">
        <v>387</v>
      </c>
      <c r="ES4" s="125" t="s">
        <v>313</v>
      </c>
      <c r="ET4" s="128" t="s">
        <v>314</v>
      </c>
      <c r="EU4" s="128" t="s">
        <v>315</v>
      </c>
      <c r="EV4" s="125" t="s">
        <v>316</v>
      </c>
      <c r="EW4" s="124" t="s">
        <v>363</v>
      </c>
      <c r="EX4" s="125" t="s">
        <v>342</v>
      </c>
      <c r="EY4" s="126" t="s">
        <v>317</v>
      </c>
      <c r="EZ4" s="126" t="s">
        <v>318</v>
      </c>
      <c r="FA4" s="125" t="s">
        <v>343</v>
      </c>
      <c r="FB4" s="126" t="s">
        <v>319</v>
      </c>
      <c r="FC4" s="126" t="s">
        <v>320</v>
      </c>
      <c r="FD4" s="125" t="s">
        <v>321</v>
      </c>
      <c r="FE4" s="126" t="s">
        <v>322</v>
      </c>
      <c r="FF4" s="125" t="s">
        <v>323</v>
      </c>
      <c r="FG4" s="125" t="s">
        <v>324</v>
      </c>
      <c r="FH4" s="126" t="s">
        <v>325</v>
      </c>
      <c r="FI4" s="126" t="s">
        <v>326</v>
      </c>
      <c r="FJ4" s="125" t="s">
        <v>327</v>
      </c>
      <c r="FK4" s="126" t="s">
        <v>328</v>
      </c>
      <c r="FL4" s="125" t="s">
        <v>329</v>
      </c>
      <c r="FM4" s="125" t="s">
        <v>344</v>
      </c>
      <c r="FN4" s="125" t="s">
        <v>345</v>
      </c>
      <c r="FO4" s="125" t="s">
        <v>346</v>
      </c>
      <c r="FP4" s="125" t="s">
        <v>347</v>
      </c>
      <c r="FQ4" s="125" t="s">
        <v>348</v>
      </c>
      <c r="FR4" s="125" t="s">
        <v>349</v>
      </c>
      <c r="FS4" s="125" t="s">
        <v>350</v>
      </c>
      <c r="FT4" s="125" t="s">
        <v>351</v>
      </c>
      <c r="FU4" s="125" t="s">
        <v>352</v>
      </c>
      <c r="FV4" s="126" t="s">
        <v>330</v>
      </c>
      <c r="FW4" s="126" t="s">
        <v>331</v>
      </c>
      <c r="FX4" s="125" t="s">
        <v>353</v>
      </c>
      <c r="FY4" s="125" t="s">
        <v>354</v>
      </c>
      <c r="FZ4" s="125" t="s">
        <v>332</v>
      </c>
      <c r="GA4" s="200"/>
      <c r="GB4" s="192" t="s">
        <v>543</v>
      </c>
      <c r="GC4" s="192" t="s">
        <v>545</v>
      </c>
      <c r="GD4" s="192" t="s">
        <v>546</v>
      </c>
      <c r="GE4" s="192" t="s">
        <v>547</v>
      </c>
      <c r="GF4" s="192" t="s">
        <v>548</v>
      </c>
      <c r="GG4" s="192" t="s">
        <v>549</v>
      </c>
      <c r="GH4" s="192" t="s">
        <v>550</v>
      </c>
      <c r="GI4" s="192" t="s">
        <v>551</v>
      </c>
      <c r="GJ4" s="192" t="s">
        <v>552</v>
      </c>
      <c r="GK4" s="192" t="s">
        <v>553</v>
      </c>
      <c r="GL4" s="192" t="s">
        <v>554</v>
      </c>
      <c r="GM4" s="192" t="s">
        <v>555</v>
      </c>
      <c r="GN4" s="192" t="s">
        <v>556</v>
      </c>
      <c r="GO4" s="192" t="s">
        <v>557</v>
      </c>
      <c r="GP4" s="192" t="s">
        <v>558</v>
      </c>
      <c r="GQ4" s="192" t="s">
        <v>559</v>
      </c>
      <c r="GR4" s="192" t="s">
        <v>560</v>
      </c>
      <c r="GS4" s="192" t="s">
        <v>561</v>
      </c>
      <c r="GT4" s="192" t="s">
        <v>562</v>
      </c>
      <c r="GU4" s="192" t="s">
        <v>563</v>
      </c>
      <c r="GV4" s="192" t="s">
        <v>564</v>
      </c>
      <c r="GW4" s="192" t="s">
        <v>565</v>
      </c>
      <c r="GX4" s="192" t="s">
        <v>566</v>
      </c>
      <c r="GY4" s="192" t="s">
        <v>567</v>
      </c>
      <c r="GZ4" s="192" t="s">
        <v>568</v>
      </c>
      <c r="HA4" s="192" t="s">
        <v>569</v>
      </c>
      <c r="HB4" s="192" t="s">
        <v>570</v>
      </c>
      <c r="HC4" s="192" t="s">
        <v>571</v>
      </c>
      <c r="HD4" s="192" t="s">
        <v>572</v>
      </c>
      <c r="HE4" s="192" t="s">
        <v>573</v>
      </c>
      <c r="HF4" s="192" t="s">
        <v>574</v>
      </c>
      <c r="HG4" s="192" t="s">
        <v>575</v>
      </c>
      <c r="HH4" s="192" t="s">
        <v>577</v>
      </c>
      <c r="HI4" s="192" t="s">
        <v>578</v>
      </c>
      <c r="HJ4" s="192" t="s">
        <v>580</v>
      </c>
      <c r="HK4" s="192" t="s">
        <v>582</v>
      </c>
      <c r="HL4" s="192" t="s">
        <v>583</v>
      </c>
      <c r="HM4" s="192" t="s">
        <v>584</v>
      </c>
      <c r="HN4" s="192" t="s">
        <v>585</v>
      </c>
      <c r="HO4" s="192" t="s">
        <v>586</v>
      </c>
      <c r="HP4" s="192" t="s">
        <v>587</v>
      </c>
      <c r="HQ4" s="192" t="s">
        <v>588</v>
      </c>
      <c r="HR4" s="192" t="s">
        <v>589</v>
      </c>
      <c r="HS4" s="192" t="s">
        <v>590</v>
      </c>
      <c r="HT4" s="192" t="s">
        <v>591</v>
      </c>
      <c r="HU4" s="192" t="s">
        <v>592</v>
      </c>
      <c r="HV4" s="192" t="s">
        <v>593</v>
      </c>
      <c r="HW4" s="192" t="s">
        <v>594</v>
      </c>
      <c r="HX4" s="192" t="s">
        <v>595</v>
      </c>
      <c r="HY4" s="192" t="s">
        <v>596</v>
      </c>
      <c r="HZ4" s="192" t="s">
        <v>597</v>
      </c>
      <c r="IA4" s="192" t="s">
        <v>598</v>
      </c>
      <c r="IB4" s="192" t="s">
        <v>599</v>
      </c>
      <c r="IC4" s="192" t="s">
        <v>600</v>
      </c>
      <c r="ID4" s="192" t="s">
        <v>601</v>
      </c>
      <c r="IE4" s="192" t="s">
        <v>602</v>
      </c>
      <c r="IF4" s="192" t="s">
        <v>603</v>
      </c>
      <c r="IG4" s="192" t="s">
        <v>604</v>
      </c>
      <c r="IH4" s="192" t="s">
        <v>605</v>
      </c>
      <c r="II4" s="192" t="s">
        <v>606</v>
      </c>
      <c r="IJ4" s="192" t="s">
        <v>607</v>
      </c>
      <c r="IK4" s="192" t="s">
        <v>608</v>
      </c>
      <c r="IL4" s="192" t="s">
        <v>609</v>
      </c>
      <c r="IM4" s="192" t="s">
        <v>610</v>
      </c>
      <c r="IN4" s="192" t="s">
        <v>611</v>
      </c>
      <c r="IO4" s="192" t="s">
        <v>612</v>
      </c>
      <c r="IP4" s="192" t="s">
        <v>614</v>
      </c>
      <c r="IQ4" s="192" t="s">
        <v>615</v>
      </c>
      <c r="IR4" s="192" t="s">
        <v>617</v>
      </c>
      <c r="IS4" s="192" t="s">
        <v>618</v>
      </c>
      <c r="IT4" s="192" t="s">
        <v>620</v>
      </c>
      <c r="IU4" s="192" t="s">
        <v>621</v>
      </c>
      <c r="IV4" s="192" t="s">
        <v>622</v>
      </c>
      <c r="IW4" s="192" t="s">
        <v>624</v>
      </c>
      <c r="IX4" s="192" t="s">
        <v>625</v>
      </c>
    </row>
    <row r="5" spans="2:258">
      <c r="B5" s="61"/>
      <c r="H5" s="10" t="s">
        <v>5</v>
      </c>
      <c r="I5" s="139" t="s">
        <v>401</v>
      </c>
      <c r="J5" s="139" t="s">
        <v>402</v>
      </c>
      <c r="K5" s="47" t="s">
        <v>36</v>
      </c>
      <c r="L5" s="139" t="s">
        <v>403</v>
      </c>
      <c r="M5" s="47"/>
      <c r="N5" s="47"/>
      <c r="O5" s="139" t="s">
        <v>404</v>
      </c>
      <c r="P5" s="139" t="s">
        <v>405</v>
      </c>
      <c r="Q5" s="139" t="s">
        <v>406</v>
      </c>
      <c r="R5" s="47"/>
      <c r="S5" s="47"/>
      <c r="T5" s="139" t="s">
        <v>407</v>
      </c>
      <c r="U5" s="47"/>
      <c r="V5" s="47"/>
      <c r="W5" s="139" t="s">
        <v>408</v>
      </c>
      <c r="X5" s="47"/>
      <c r="Y5" s="139" t="s">
        <v>409</v>
      </c>
      <c r="Z5" s="139" t="s">
        <v>410</v>
      </c>
      <c r="AA5" s="47"/>
      <c r="AB5" s="47"/>
      <c r="AC5" s="47"/>
      <c r="AD5" s="47"/>
      <c r="AE5" s="47"/>
      <c r="AF5" s="139" t="s">
        <v>411</v>
      </c>
      <c r="AG5" s="47"/>
      <c r="AH5" s="47"/>
      <c r="AI5" s="47"/>
      <c r="AJ5" s="47"/>
      <c r="AK5" s="47"/>
      <c r="AL5" s="139" t="s">
        <v>412</v>
      </c>
      <c r="AM5" s="139" t="s">
        <v>413</v>
      </c>
      <c r="AN5" s="139" t="s">
        <v>414</v>
      </c>
      <c r="AO5" s="47"/>
      <c r="AP5" s="47"/>
      <c r="AQ5" s="47"/>
      <c r="AR5" s="47"/>
      <c r="AS5" s="47"/>
      <c r="AT5" s="47"/>
      <c r="AU5" s="139" t="s">
        <v>415</v>
      </c>
      <c r="AV5" s="47"/>
      <c r="AW5" s="47"/>
      <c r="AX5" s="47"/>
      <c r="AY5" s="47"/>
      <c r="AZ5" s="47"/>
      <c r="BA5" s="47"/>
      <c r="BB5" s="47"/>
      <c r="BC5" s="139" t="s">
        <v>416</v>
      </c>
      <c r="BD5" s="47"/>
      <c r="BE5" s="47"/>
      <c r="BF5" s="139" t="s">
        <v>417</v>
      </c>
      <c r="BG5" s="47"/>
      <c r="BH5" s="47"/>
      <c r="BI5" s="139" t="s">
        <v>418</v>
      </c>
      <c r="BJ5" s="47"/>
      <c r="BK5" s="47"/>
      <c r="BL5" s="47"/>
      <c r="BM5" s="47"/>
      <c r="BN5" s="139" t="s">
        <v>419</v>
      </c>
      <c r="BO5" s="47"/>
      <c r="BP5" s="139" t="s">
        <v>420</v>
      </c>
      <c r="BQ5" s="47"/>
      <c r="BR5" s="47"/>
      <c r="BS5" s="47"/>
      <c r="BT5" s="139" t="s">
        <v>421</v>
      </c>
      <c r="BU5" s="47"/>
      <c r="BV5" s="139" t="s">
        <v>422</v>
      </c>
      <c r="BW5" s="139" t="s">
        <v>423</v>
      </c>
      <c r="BX5" s="47"/>
      <c r="BY5" s="47"/>
      <c r="BZ5" s="47"/>
      <c r="CA5" s="139" t="s">
        <v>424</v>
      </c>
      <c r="CB5" s="47"/>
      <c r="CC5" s="47"/>
      <c r="CD5" s="47"/>
      <c r="CE5" s="139" t="s">
        <v>425</v>
      </c>
      <c r="CF5" s="139" t="s">
        <v>426</v>
      </c>
      <c r="CG5" s="47"/>
      <c r="CH5" s="47"/>
      <c r="CI5" s="47"/>
      <c r="CJ5" s="139" t="s">
        <v>427</v>
      </c>
      <c r="CK5" s="47"/>
      <c r="CL5" s="47"/>
      <c r="CM5" s="139" t="s">
        <v>428</v>
      </c>
      <c r="CN5" s="47"/>
      <c r="CO5" s="139" t="s">
        <v>429</v>
      </c>
      <c r="CP5" s="139" t="s">
        <v>430</v>
      </c>
      <c r="CQ5" s="139" t="s">
        <v>431</v>
      </c>
      <c r="CR5" s="139" t="s">
        <v>432</v>
      </c>
      <c r="CS5" s="139" t="s">
        <v>433</v>
      </c>
      <c r="CT5" s="47"/>
      <c r="CU5" s="47"/>
      <c r="CV5" s="139" t="s">
        <v>434</v>
      </c>
      <c r="CW5" s="47"/>
      <c r="CX5" s="47"/>
      <c r="CY5" s="47"/>
      <c r="CZ5" s="47"/>
      <c r="DA5" s="139" t="s">
        <v>435</v>
      </c>
      <c r="DB5" s="47"/>
      <c r="DC5" s="47"/>
      <c r="DD5" s="139" t="s">
        <v>436</v>
      </c>
      <c r="DE5" s="47"/>
      <c r="DF5" s="47"/>
      <c r="DG5" s="47"/>
      <c r="DH5" s="139" t="s">
        <v>437</v>
      </c>
      <c r="DI5" s="47"/>
      <c r="DJ5" s="139" t="s">
        <v>438</v>
      </c>
      <c r="DK5" s="139" t="s">
        <v>439</v>
      </c>
      <c r="DL5" s="47"/>
      <c r="DM5" s="47"/>
      <c r="DN5" s="139" t="s">
        <v>440</v>
      </c>
      <c r="DO5" s="139" t="s">
        <v>441</v>
      </c>
      <c r="DP5" s="47"/>
      <c r="DQ5" s="47"/>
      <c r="DR5" s="139" t="s">
        <v>442</v>
      </c>
      <c r="DS5" s="47"/>
      <c r="DT5" s="47"/>
      <c r="DU5" s="47"/>
      <c r="DV5" s="47"/>
      <c r="DW5" s="47"/>
      <c r="DX5" s="47"/>
      <c r="DY5" s="47"/>
      <c r="DZ5" s="139" t="s">
        <v>443</v>
      </c>
      <c r="EA5" s="47"/>
      <c r="EB5" s="139" t="s">
        <v>444</v>
      </c>
      <c r="EC5" s="47"/>
      <c r="ED5" s="47"/>
      <c r="EE5" s="139" t="s">
        <v>445</v>
      </c>
      <c r="EF5" s="47"/>
      <c r="EG5" s="47"/>
      <c r="EH5" s="139" t="s">
        <v>446</v>
      </c>
      <c r="EI5" s="47"/>
      <c r="EJ5" s="47"/>
      <c r="EK5" s="139" t="s">
        <v>447</v>
      </c>
      <c r="EL5" s="139" t="s">
        <v>448</v>
      </c>
      <c r="EM5" s="47"/>
      <c r="EN5" s="47"/>
      <c r="EO5" s="47"/>
      <c r="EP5" s="139" t="s">
        <v>449</v>
      </c>
      <c r="EQ5" s="139" t="s">
        <v>450</v>
      </c>
      <c r="ER5" s="47"/>
      <c r="ES5" s="139" t="s">
        <v>451</v>
      </c>
      <c r="ET5" s="47"/>
      <c r="EU5" s="47"/>
      <c r="EV5" s="139" t="s">
        <v>452</v>
      </c>
      <c r="EW5" s="139" t="s">
        <v>453</v>
      </c>
      <c r="EX5" s="139" t="s">
        <v>454</v>
      </c>
      <c r="EY5" s="47"/>
      <c r="EZ5" s="47"/>
      <c r="FA5" s="139" t="s">
        <v>455</v>
      </c>
      <c r="FB5" s="47"/>
      <c r="FC5" s="47"/>
      <c r="FD5" s="139" t="s">
        <v>456</v>
      </c>
      <c r="FE5" s="47"/>
      <c r="FF5" s="139" t="s">
        <v>457</v>
      </c>
      <c r="FG5" s="139" t="s">
        <v>458</v>
      </c>
      <c r="FH5" s="47"/>
      <c r="FI5" s="47"/>
      <c r="FJ5" s="139" t="s">
        <v>459</v>
      </c>
      <c r="FK5" s="47"/>
      <c r="FL5" s="139" t="s">
        <v>460</v>
      </c>
      <c r="FM5" s="139" t="s">
        <v>461</v>
      </c>
      <c r="FN5" s="139" t="s">
        <v>462</v>
      </c>
      <c r="FO5" s="139" t="s">
        <v>463</v>
      </c>
      <c r="FP5" s="139" t="s">
        <v>464</v>
      </c>
      <c r="FQ5" s="139" t="s">
        <v>465</v>
      </c>
      <c r="FR5" s="139" t="s">
        <v>466</v>
      </c>
      <c r="FS5" s="139" t="s">
        <v>467</v>
      </c>
      <c r="FT5" s="139" t="s">
        <v>468</v>
      </c>
      <c r="FU5" s="139" t="s">
        <v>469</v>
      </c>
      <c r="FV5" s="47"/>
      <c r="FW5" s="47"/>
      <c r="FX5" s="139" t="s">
        <v>470</v>
      </c>
      <c r="FY5" s="139" t="s">
        <v>471</v>
      </c>
      <c r="FZ5" s="139" t="s">
        <v>472</v>
      </c>
      <c r="GA5" s="201"/>
      <c r="GB5" s="193">
        <v>1</v>
      </c>
      <c r="GC5" s="193">
        <v>2</v>
      </c>
      <c r="GD5" s="193">
        <v>3</v>
      </c>
      <c r="GE5" s="193">
        <v>4</v>
      </c>
      <c r="GF5" s="193">
        <v>5</v>
      </c>
      <c r="GG5" s="193">
        <v>6</v>
      </c>
      <c r="GH5" s="193">
        <v>7</v>
      </c>
      <c r="GI5" s="193">
        <v>8</v>
      </c>
      <c r="GJ5" s="193">
        <v>9</v>
      </c>
      <c r="GK5" s="193">
        <v>10</v>
      </c>
      <c r="GL5" s="193">
        <v>11</v>
      </c>
      <c r="GM5" s="193">
        <v>12</v>
      </c>
      <c r="GN5" s="193">
        <v>13</v>
      </c>
      <c r="GO5" s="193">
        <v>14</v>
      </c>
      <c r="GP5" s="193">
        <v>15</v>
      </c>
      <c r="GQ5" s="193">
        <v>16</v>
      </c>
      <c r="GR5" s="193">
        <v>17</v>
      </c>
      <c r="GS5" s="193">
        <v>18</v>
      </c>
      <c r="GT5" s="193">
        <v>19</v>
      </c>
      <c r="GU5" s="193">
        <v>20</v>
      </c>
      <c r="GV5" s="193">
        <v>21</v>
      </c>
      <c r="GW5" s="193">
        <v>22</v>
      </c>
      <c r="GX5" s="193">
        <v>23</v>
      </c>
      <c r="GY5" s="193">
        <v>24</v>
      </c>
      <c r="GZ5" s="193">
        <v>25</v>
      </c>
      <c r="HA5" s="193">
        <v>26</v>
      </c>
      <c r="HB5" s="193">
        <v>27</v>
      </c>
      <c r="HC5" s="193">
        <v>28</v>
      </c>
      <c r="HD5" s="193">
        <v>29</v>
      </c>
      <c r="HE5" s="193">
        <v>30</v>
      </c>
      <c r="HF5" s="193">
        <v>31</v>
      </c>
      <c r="HG5" s="193">
        <v>32</v>
      </c>
      <c r="HH5" s="193">
        <v>33</v>
      </c>
      <c r="HI5" s="193">
        <v>34</v>
      </c>
      <c r="HJ5" s="193">
        <v>35</v>
      </c>
      <c r="HK5" s="193">
        <v>36</v>
      </c>
      <c r="HL5" s="193">
        <v>37</v>
      </c>
      <c r="HM5" s="193">
        <v>38</v>
      </c>
      <c r="HN5" s="193">
        <v>39</v>
      </c>
      <c r="HO5" s="193">
        <v>40</v>
      </c>
      <c r="HP5" s="193">
        <v>41</v>
      </c>
      <c r="HQ5" s="193">
        <v>42</v>
      </c>
      <c r="HR5" s="193">
        <v>43</v>
      </c>
      <c r="HS5" s="193">
        <v>44</v>
      </c>
      <c r="HT5" s="193">
        <v>45</v>
      </c>
      <c r="HU5" s="193">
        <v>46</v>
      </c>
      <c r="HV5" s="193">
        <v>47</v>
      </c>
      <c r="HW5" s="193">
        <v>48</v>
      </c>
      <c r="HX5" s="193">
        <v>49</v>
      </c>
      <c r="HY5" s="193">
        <v>50</v>
      </c>
      <c r="HZ5" s="193">
        <v>51</v>
      </c>
      <c r="IA5" s="193">
        <v>52</v>
      </c>
      <c r="IB5" s="193">
        <v>53</v>
      </c>
      <c r="IC5" s="193">
        <v>54</v>
      </c>
      <c r="ID5" s="193">
        <v>55</v>
      </c>
      <c r="IE5" s="193">
        <v>56</v>
      </c>
      <c r="IF5" s="193">
        <v>57</v>
      </c>
      <c r="IG5" s="193">
        <v>58</v>
      </c>
      <c r="IH5" s="193">
        <v>59</v>
      </c>
      <c r="II5" s="193">
        <v>60</v>
      </c>
      <c r="IJ5" s="193">
        <v>61</v>
      </c>
      <c r="IK5" s="193">
        <v>62</v>
      </c>
      <c r="IL5" s="193">
        <v>63</v>
      </c>
      <c r="IM5" s="193">
        <v>64</v>
      </c>
      <c r="IN5" s="193">
        <v>65</v>
      </c>
      <c r="IO5" s="193">
        <v>66</v>
      </c>
      <c r="IP5" s="193">
        <v>67</v>
      </c>
      <c r="IQ5" s="193">
        <v>68</v>
      </c>
      <c r="IR5" s="193">
        <v>69</v>
      </c>
      <c r="IS5" s="193">
        <v>70</v>
      </c>
      <c r="IT5" s="193">
        <v>71</v>
      </c>
      <c r="IU5" s="193">
        <v>72</v>
      </c>
      <c r="IV5" s="193">
        <v>73</v>
      </c>
      <c r="IW5" s="193">
        <v>74</v>
      </c>
      <c r="IX5" s="196">
        <v>75</v>
      </c>
    </row>
    <row r="6" spans="2:258" s="115" customFormat="1" ht="31.5">
      <c r="H6" s="197" t="s">
        <v>1</v>
      </c>
      <c r="I6" s="198" t="str">
        <f>IFERROR(VLOOKUP(I4,'[1]Faktor Pengurang'!$B$5:$J$76,9,0),N/A)</f>
        <v>Oil</v>
      </c>
      <c r="J6" s="198" t="str">
        <f>IFERROR(VLOOKUP(J4,'[1]Faktor Pengurang'!$B$5:$J$76,9,0),N/A)</f>
        <v>Oil &amp; Gas</v>
      </c>
      <c r="K6" s="198" t="s">
        <v>393</v>
      </c>
      <c r="L6" s="198" t="str">
        <f>IFERROR(VLOOKUP(L4,'[1]Faktor Pengurang'!$B$5:$J$76,9,0),N/A)</f>
        <v>Oil &amp; Gas</v>
      </c>
      <c r="M6" s="198" t="s">
        <v>393</v>
      </c>
      <c r="N6" s="198" t="s">
        <v>393</v>
      </c>
      <c r="O6" s="198" t="str">
        <f>IFERROR(VLOOKUP(O4,'[1]Faktor Pengurang'!$B$5:$J$76,9,0),N/A)</f>
        <v>Oil</v>
      </c>
      <c r="P6" s="198" t="str">
        <f>IFERROR(VLOOKUP(P4,'[1]Faktor Pengurang'!$B$5:$J$76,9,0),N/A)</f>
        <v>Oil &amp; Gas</v>
      </c>
      <c r="Q6" s="198" t="str">
        <f>IFERROR(VLOOKUP(Q4,'[1]Faktor Pengurang'!$B$5:$J$76,9,0),N/A)</f>
        <v>Oil &amp; Gas</v>
      </c>
      <c r="R6" s="198" t="s">
        <v>393</v>
      </c>
      <c r="S6" s="198" t="s">
        <v>393</v>
      </c>
      <c r="T6" s="198" t="str">
        <f>IFERROR(VLOOKUP(T4,'[1]Faktor Pengurang'!$B$5:$J$76,9,0),N/A)</f>
        <v>Oil &amp; Gas</v>
      </c>
      <c r="U6" s="198" t="s">
        <v>393</v>
      </c>
      <c r="V6" s="198" t="s">
        <v>393</v>
      </c>
      <c r="W6" s="198" t="str">
        <f>IFERROR(VLOOKUP(W4,'[1]Faktor Pengurang'!$B$5:$J$76,9,0),N/A)</f>
        <v>Gas</v>
      </c>
      <c r="X6" s="198" t="s">
        <v>9</v>
      </c>
      <c r="Y6" s="198" t="str">
        <f>IFERROR(VLOOKUP(Y4,'[1]Faktor Pengurang'!$B$5:$J$76,9,0),N/A)</f>
        <v>Oil &amp; Gas</v>
      </c>
      <c r="Z6" s="198" t="str">
        <f>IFERROR(VLOOKUP(Z4,'[1]Faktor Pengurang'!$B$5:$J$76,9,0),N/A)</f>
        <v>Oil &amp; Gas</v>
      </c>
      <c r="AA6" s="198" t="s">
        <v>393</v>
      </c>
      <c r="AB6" s="198" t="s">
        <v>393</v>
      </c>
      <c r="AC6" s="198" t="s">
        <v>393</v>
      </c>
      <c r="AD6" s="198" t="s">
        <v>393</v>
      </c>
      <c r="AE6" s="198" t="s">
        <v>393</v>
      </c>
      <c r="AF6" s="198" t="str">
        <f>IFERROR(VLOOKUP(AF4,'[1]Faktor Pengurang'!$B$5:$J$76,9,0),N/A)</f>
        <v>Gas</v>
      </c>
      <c r="AG6" s="198" t="s">
        <v>9</v>
      </c>
      <c r="AH6" s="198" t="s">
        <v>9</v>
      </c>
      <c r="AI6" s="198" t="s">
        <v>9</v>
      </c>
      <c r="AJ6" s="198" t="s">
        <v>9</v>
      </c>
      <c r="AK6" s="198" t="s">
        <v>9</v>
      </c>
      <c r="AL6" s="198" t="str">
        <f>IFERROR(VLOOKUP(AL4,'[1]Faktor Pengurang'!$B$5:$J$76,9,0),N/A)</f>
        <v>Oil &amp; Gas</v>
      </c>
      <c r="AM6" s="198" t="str">
        <f>IFERROR(VLOOKUP(AM4,'[1]Faktor Pengurang'!$B$5:$J$76,9,0),N/A)</f>
        <v>Oil &amp; Gas</v>
      </c>
      <c r="AN6" s="198" t="str">
        <f>IFERROR(VLOOKUP(AN4,'[1]Faktor Pengurang'!$B$5:$J$76,9,0),N/A)</f>
        <v>Oil</v>
      </c>
      <c r="AO6" s="198" t="s">
        <v>8</v>
      </c>
      <c r="AP6" s="198" t="s">
        <v>8</v>
      </c>
      <c r="AQ6" s="198" t="s">
        <v>8</v>
      </c>
      <c r="AR6" s="198" t="s">
        <v>8</v>
      </c>
      <c r="AS6" s="198" t="s">
        <v>8</v>
      </c>
      <c r="AT6" s="198" t="s">
        <v>8</v>
      </c>
      <c r="AU6" s="198" t="str">
        <f>IFERROR(VLOOKUP(AU4,'[1]Faktor Pengurang'!$B$5:$J$76,9,0),N/A)</f>
        <v>Oil &amp; Gas</v>
      </c>
      <c r="AV6" s="198" t="s">
        <v>393</v>
      </c>
      <c r="AW6" s="198" t="s">
        <v>393</v>
      </c>
      <c r="AX6" s="198" t="s">
        <v>393</v>
      </c>
      <c r="AY6" s="198" t="s">
        <v>393</v>
      </c>
      <c r="AZ6" s="198" t="s">
        <v>393</v>
      </c>
      <c r="BA6" s="198" t="s">
        <v>393</v>
      </c>
      <c r="BB6" s="198" t="s">
        <v>393</v>
      </c>
      <c r="BC6" s="198" t="str">
        <f>IFERROR(VLOOKUP(BC4,'[1]Faktor Pengurang'!$B$5:$J$76,9,0),N/A)</f>
        <v>Oil &amp; Gas</v>
      </c>
      <c r="BD6" s="198" t="s">
        <v>393</v>
      </c>
      <c r="BE6" s="198" t="s">
        <v>393</v>
      </c>
      <c r="BF6" s="198" t="str">
        <f>IFERROR(VLOOKUP(BF4,'[1]Faktor Pengurang'!$B$5:$J$76,9,0),N/A)</f>
        <v>Oil</v>
      </c>
      <c r="BG6" s="198" t="s">
        <v>8</v>
      </c>
      <c r="BH6" s="198" t="s">
        <v>8</v>
      </c>
      <c r="BI6" s="198" t="str">
        <f>IFERROR(VLOOKUP(BI4,'[1]Faktor Pengurang'!$B$5:$J$76,9,0),N/A)</f>
        <v>Oil &amp; Gas</v>
      </c>
      <c r="BJ6" s="198" t="s">
        <v>393</v>
      </c>
      <c r="BK6" s="198" t="s">
        <v>393</v>
      </c>
      <c r="BL6" s="198" t="s">
        <v>393</v>
      </c>
      <c r="BM6" s="198" t="s">
        <v>393</v>
      </c>
      <c r="BN6" s="198" t="str">
        <f>IFERROR(VLOOKUP(BN4,'[1]Faktor Pengurang'!$B$5:$J$76,9,0),N/A)</f>
        <v>Oil &amp; Gas</v>
      </c>
      <c r="BO6" s="198" t="s">
        <v>393</v>
      </c>
      <c r="BP6" s="198" t="str">
        <f>IFERROR(VLOOKUP(BP4,'[1]Faktor Pengurang'!$B$5:$J$76,9,0),N/A)</f>
        <v>Oil &amp; Gas</v>
      </c>
      <c r="BQ6" s="198" t="s">
        <v>393</v>
      </c>
      <c r="BR6" s="198" t="s">
        <v>393</v>
      </c>
      <c r="BS6" s="198" t="s">
        <v>393</v>
      </c>
      <c r="BT6" s="198" t="str">
        <f>IFERROR(VLOOKUP(BT4,'[1]Faktor Pengurang'!$B$5:$J$76,9,0),N/A)</f>
        <v>Oil</v>
      </c>
      <c r="BU6" s="198" t="s">
        <v>8</v>
      </c>
      <c r="BV6" s="198" t="str">
        <f>IFERROR(VLOOKUP(BV4,'[1]Faktor Pengurang'!$B$5:$J$76,9,0),N/A)</f>
        <v>Oil &amp; Gas</v>
      </c>
      <c r="BW6" s="198" t="str">
        <f>IFERROR(VLOOKUP(BW4,'[1]Faktor Pengurang'!$B$5:$J$76,9,0),N/A)</f>
        <v>Oil &amp; Gas</v>
      </c>
      <c r="BX6" s="198" t="s">
        <v>393</v>
      </c>
      <c r="BY6" s="198" t="s">
        <v>393</v>
      </c>
      <c r="BZ6" s="198" t="s">
        <v>393</v>
      </c>
      <c r="CA6" s="198" t="str">
        <f>IFERROR(VLOOKUP(CA4,'[1]Faktor Pengurang'!$B$5:$J$76,9,0),N/A)</f>
        <v>Oil &amp; Gas</v>
      </c>
      <c r="CB6" s="198" t="s">
        <v>393</v>
      </c>
      <c r="CC6" s="198" t="s">
        <v>393</v>
      </c>
      <c r="CD6" s="198" t="s">
        <v>393</v>
      </c>
      <c r="CE6" s="198" t="str">
        <f>IFERROR(VLOOKUP(CE4,'[1]Faktor Pengurang'!$B$5:$J$76,9,0),N/A)</f>
        <v>Oil</v>
      </c>
      <c r="CF6" s="198" t="str">
        <f>IFERROR(VLOOKUP(CF4,'[1]Faktor Pengurang'!$B$5:$J$76,9,0),N/A)</f>
        <v>Oil &amp; Gas</v>
      </c>
      <c r="CG6" s="198" t="s">
        <v>393</v>
      </c>
      <c r="CH6" s="198" t="s">
        <v>393</v>
      </c>
      <c r="CI6" s="198" t="s">
        <v>393</v>
      </c>
      <c r="CJ6" s="198" t="str">
        <f>IFERROR(VLOOKUP(CJ4,'[1]Faktor Pengurang'!$B$5:$J$76,9,0),N/A)</f>
        <v>Oil &amp; Gas</v>
      </c>
      <c r="CK6" s="198" t="s">
        <v>393</v>
      </c>
      <c r="CL6" s="198" t="s">
        <v>393</v>
      </c>
      <c r="CM6" s="198" t="str">
        <f>IFERROR(VLOOKUP(CM4,'[1]Faktor Pengurang'!$B$5:$J$76,9,0),N/A)</f>
        <v>Oil &amp; Gas</v>
      </c>
      <c r="CN6" s="198" t="s">
        <v>393</v>
      </c>
      <c r="CO6" s="198" t="str">
        <f>IFERROR(VLOOKUP(CO4,'[1]Faktor Pengurang'!$B$5:$J$76,9,0),N/A)</f>
        <v>Oil &amp; Gas</v>
      </c>
      <c r="CP6" s="198" t="str">
        <f>IFERROR(VLOOKUP(CP4,'[1]Faktor Pengurang'!$B$5:$J$76,9,0),N/A)</f>
        <v>Oil &amp; Gas</v>
      </c>
      <c r="CQ6" s="198" t="str">
        <f>IFERROR(VLOOKUP(CQ4,'[1]Faktor Pengurang'!$B$5:$J$76,9,0),N/A)</f>
        <v>Oil</v>
      </c>
      <c r="CR6" s="198" t="str">
        <f>IFERROR(VLOOKUP(CR4,'[1]Faktor Pengurang'!$B$5:$J$76,9,0),N/A)</f>
        <v>Oil &amp; Gas</v>
      </c>
      <c r="CS6" s="198" t="str">
        <f>IFERROR(VLOOKUP(CS4,'[1]Faktor Pengurang'!$B$5:$J$76,9,0),N/A)</f>
        <v>Gas</v>
      </c>
      <c r="CT6" s="198" t="s">
        <v>9</v>
      </c>
      <c r="CU6" s="198" t="s">
        <v>9</v>
      </c>
      <c r="CV6" s="198" t="str">
        <f>IFERROR(VLOOKUP(CV4,'[1]Faktor Pengurang'!$B$5:$J$76,9,0),N/A)</f>
        <v>Oil &amp; Gas</v>
      </c>
      <c r="CW6" s="198" t="s">
        <v>393</v>
      </c>
      <c r="CX6" s="198" t="s">
        <v>393</v>
      </c>
      <c r="CY6" s="198" t="s">
        <v>393</v>
      </c>
      <c r="CZ6" s="198" t="s">
        <v>393</v>
      </c>
      <c r="DA6" s="198" t="str">
        <f>IFERROR(VLOOKUP(DA4,'[1]Faktor Pengurang'!$B$5:$J$76,9,0),N/A)</f>
        <v>Gas</v>
      </c>
      <c r="DB6" s="198" t="s">
        <v>9</v>
      </c>
      <c r="DC6" s="198" t="s">
        <v>9</v>
      </c>
      <c r="DD6" s="198" t="str">
        <f>IFERROR(VLOOKUP(DD4,'[1]Faktor Pengurang'!$B$5:$J$76,9,0),N/A)</f>
        <v>Oil &amp; Gas</v>
      </c>
      <c r="DE6" s="198" t="s">
        <v>393</v>
      </c>
      <c r="DF6" s="198" t="s">
        <v>393</v>
      </c>
      <c r="DG6" s="198" t="s">
        <v>393</v>
      </c>
      <c r="DH6" s="198" t="str">
        <f>IFERROR(VLOOKUP(DH4,'[1]Faktor Pengurang'!$B$5:$J$76,9,0),N/A)</f>
        <v>Oil &amp; Gas</v>
      </c>
      <c r="DI6" s="198" t="s">
        <v>393</v>
      </c>
      <c r="DJ6" s="198" t="str">
        <f>IFERROR(VLOOKUP(DJ4,'[1]Faktor Pengurang'!$B$5:$J$76,9,0),N/A)</f>
        <v>Gas</v>
      </c>
      <c r="DK6" s="198" t="str">
        <f>IFERROR(VLOOKUP(DK4,'[1]Faktor Pengurang'!$B$5:$J$76,9,0),N/A)</f>
        <v>Gas</v>
      </c>
      <c r="DL6" s="198" t="s">
        <v>9</v>
      </c>
      <c r="DM6" s="198" t="s">
        <v>9</v>
      </c>
      <c r="DN6" s="198" t="str">
        <f>IFERROR(VLOOKUP(DN4,'[1]Faktor Pengurang'!$B$5:$J$76,9,0),N/A)</f>
        <v>Gas</v>
      </c>
      <c r="DO6" s="198" t="str">
        <f>IFERROR(VLOOKUP(DO4,'[1]Faktor Pengurang'!$B$5:$J$76,9,0),N/A)</f>
        <v>Oil</v>
      </c>
      <c r="DP6" s="198" t="s">
        <v>8</v>
      </c>
      <c r="DQ6" s="198" t="s">
        <v>8</v>
      </c>
      <c r="DR6" s="198" t="str">
        <f>IFERROR(VLOOKUP(DR4,'[1]Faktor Pengurang'!$B$5:$J$76,9,0),N/A)</f>
        <v>Oil &amp; Gas</v>
      </c>
      <c r="DS6" s="198" t="s">
        <v>393</v>
      </c>
      <c r="DT6" s="198" t="s">
        <v>393</v>
      </c>
      <c r="DU6" s="198" t="s">
        <v>393</v>
      </c>
      <c r="DV6" s="198" t="s">
        <v>393</v>
      </c>
      <c r="DW6" s="198" t="s">
        <v>393</v>
      </c>
      <c r="DX6" s="198" t="s">
        <v>393</v>
      </c>
      <c r="DY6" s="198" t="s">
        <v>393</v>
      </c>
      <c r="DZ6" s="198" t="str">
        <f>IFERROR(VLOOKUP(DZ4,'[1]Faktor Pengurang'!$B$5:$J$76,9,0),N/A)</f>
        <v>Oil &amp; Gas</v>
      </c>
      <c r="EA6" s="198" t="s">
        <v>393</v>
      </c>
      <c r="EB6" s="198" t="str">
        <f>IFERROR(VLOOKUP(EB4,'[1]Faktor Pengurang'!$B$5:$J$76,9,0),N/A)</f>
        <v>Oil &amp; Gas</v>
      </c>
      <c r="EC6" s="198" t="s">
        <v>393</v>
      </c>
      <c r="ED6" s="198" t="s">
        <v>393</v>
      </c>
      <c r="EE6" s="198" t="str">
        <f>IFERROR(VLOOKUP(EE4,'[1]Faktor Pengurang'!$B$5:$J$76,9,0),N/A)</f>
        <v>Oil &amp; Gas</v>
      </c>
      <c r="EF6" s="198" t="s">
        <v>393</v>
      </c>
      <c r="EG6" s="198" t="s">
        <v>393</v>
      </c>
      <c r="EH6" s="198" t="str">
        <f>IFERROR(VLOOKUP(EH4,'[1]Faktor Pengurang'!$B$5:$J$76,9,0),N/A)</f>
        <v>Gas</v>
      </c>
      <c r="EI6" s="198" t="s">
        <v>9</v>
      </c>
      <c r="EJ6" s="198" t="s">
        <v>9</v>
      </c>
      <c r="EK6" s="198" t="str">
        <f>IFERROR(VLOOKUP(EK4,'[1]Faktor Pengurang'!$B$5:$J$76,9,0),N/A)</f>
        <v>Oil &amp; Gas</v>
      </c>
      <c r="EL6" s="198" t="str">
        <f>IFERROR(VLOOKUP(EL4,'[1]Faktor Pengurang'!$B$5:$J$76,9,0),N/A)</f>
        <v>Oil</v>
      </c>
      <c r="EM6" s="198" t="s">
        <v>8</v>
      </c>
      <c r="EN6" s="198" t="s">
        <v>8</v>
      </c>
      <c r="EO6" s="198" t="s">
        <v>8</v>
      </c>
      <c r="EP6" s="198" t="str">
        <f>IFERROR(VLOOKUP(EP4,'[1]Faktor Pengurang'!$B$5:$J$76,9,0),N/A)</f>
        <v>Oil</v>
      </c>
      <c r="EQ6" s="198" t="str">
        <f>IFERROR(VLOOKUP(EQ4,'[1]Faktor Pengurang'!$B$5:$J$76,9,0),N/A)</f>
        <v>Oil</v>
      </c>
      <c r="ER6" s="198" t="s">
        <v>8</v>
      </c>
      <c r="ES6" s="198" t="str">
        <f>IFERROR(VLOOKUP(ES4,'[1]Faktor Pengurang'!$B$5:$J$76,9,0),N/A)</f>
        <v>Oil</v>
      </c>
      <c r="ET6" s="198" t="s">
        <v>8</v>
      </c>
      <c r="EU6" s="198" t="s">
        <v>8</v>
      </c>
      <c r="EV6" s="198" t="str">
        <f>IFERROR(VLOOKUP(EV4,'[1]Faktor Pengurang'!$B$5:$J$76,9,0),N/A)</f>
        <v>Gas</v>
      </c>
      <c r="EW6" s="198" t="str">
        <f>IFERROR(VLOOKUP(EW4,'[1]Faktor Pengurang'!$B$5:$J$76,9,0),N/A)</f>
        <v>Oil &amp; Gas</v>
      </c>
      <c r="EX6" s="198" t="str">
        <f>IFERROR(VLOOKUP(EX4,'[1]Faktor Pengurang'!$B$5:$J$76,9,0),N/A)</f>
        <v>Oil</v>
      </c>
      <c r="EY6" s="198" t="s">
        <v>8</v>
      </c>
      <c r="EZ6" s="198" t="s">
        <v>8</v>
      </c>
      <c r="FA6" s="198" t="str">
        <f>IFERROR(VLOOKUP(FA4,'[1]Faktor Pengurang'!$B$5:$J$76,9,0),N/A)</f>
        <v>Oil</v>
      </c>
      <c r="FB6" s="198" t="s">
        <v>8</v>
      </c>
      <c r="FC6" s="198" t="s">
        <v>8</v>
      </c>
      <c r="FD6" s="198" t="str">
        <f>IFERROR(VLOOKUP(FD4,'[1]Faktor Pengurang'!$B$5:$J$76,9,0),N/A)</f>
        <v>Oil</v>
      </c>
      <c r="FE6" s="198" t="s">
        <v>8</v>
      </c>
      <c r="FF6" s="198" t="str">
        <f>IFERROR(VLOOKUP(FF4,'[1]Faktor Pengurang'!$B$5:$J$76,9,0),N/A)</f>
        <v>Oil &amp; Gas</v>
      </c>
      <c r="FG6" s="198" t="str">
        <f>IFERROR(VLOOKUP(FG4,'[1]Faktor Pengurang'!$B$5:$J$76,9,0),N/A)</f>
        <v>Oil &amp; Gas</v>
      </c>
      <c r="FH6" s="198" t="s">
        <v>393</v>
      </c>
      <c r="FI6" s="198" t="s">
        <v>393</v>
      </c>
      <c r="FJ6" s="198" t="str">
        <f>IFERROR(VLOOKUP(FJ4,'[1]Faktor Pengurang'!$B$5:$J$76,9,0),N/A)</f>
        <v>Oil &amp; Gas</v>
      </c>
      <c r="FK6" s="198" t="s">
        <v>393</v>
      </c>
      <c r="FL6" s="198" t="str">
        <f>IFERROR(VLOOKUP(FL4,'[1]Faktor Pengurang'!$B$5:$J$76,9,0),N/A)</f>
        <v>Oil &amp; Gas</v>
      </c>
      <c r="FM6" s="198" t="str">
        <f>IFERROR(VLOOKUP(FM4,'[1]Faktor Pengurang'!$B$5:$J$76,9,0),N/A)</f>
        <v>Gas</v>
      </c>
      <c r="FN6" s="198" t="str">
        <f>IFERROR(VLOOKUP(FN4,'[1]Faktor Pengurang'!$B$5:$J$76,9,0),N/A)</f>
        <v>Oil &amp; Gas</v>
      </c>
      <c r="FO6" s="198" t="str">
        <f>IFERROR(VLOOKUP(FO4,'[1]Faktor Pengurang'!$B$5:$J$76,9,0),N/A)</f>
        <v>Gas</v>
      </c>
      <c r="FP6" s="198" t="str">
        <f>IFERROR(VLOOKUP(FP4,'[1]Faktor Pengurang'!$B$5:$J$76,9,0),N/A)</f>
        <v>Oil</v>
      </c>
      <c r="FQ6" s="198" t="str">
        <f>IFERROR(VLOOKUP(FQ4,'[1]Faktor Pengurang'!$B$5:$J$76,9,0),N/A)</f>
        <v>Oil &amp; Gas</v>
      </c>
      <c r="FR6" s="198" t="str">
        <f>IFERROR(VLOOKUP(FR4,'[1]Faktor Pengurang'!$B$5:$J$76,9,0),N/A)</f>
        <v>Oil &amp; Gas</v>
      </c>
      <c r="FS6" s="198" t="str">
        <f>IFERROR(VLOOKUP(FS4,'[1]Faktor Pengurang'!$B$5:$J$76,9,0),N/A)</f>
        <v>Oil &amp; Gas</v>
      </c>
      <c r="FT6" s="198" t="str">
        <f>IFERROR(VLOOKUP(FT4,'[1]Faktor Pengurang'!$B$5:$J$76,9,0),N/A)</f>
        <v>Oil &amp; Gas</v>
      </c>
      <c r="FU6" s="198" t="str">
        <f>IFERROR(VLOOKUP(FU4,'[1]Faktor Pengurang'!$B$5:$J$76,9,0),N/A)</f>
        <v>Oil &amp; Gas</v>
      </c>
      <c r="FV6" s="198" t="s">
        <v>393</v>
      </c>
      <c r="FW6" s="198" t="s">
        <v>393</v>
      </c>
      <c r="FX6" s="198" t="str">
        <f>IFERROR(VLOOKUP(FX4,'[1]Faktor Pengurang'!$B$5:$J$76,9,0),N/A)</f>
        <v>Oil &amp; Gas</v>
      </c>
      <c r="FY6" s="198" t="str">
        <f>IFERROR(VLOOKUP(FY4,'[1]Faktor Pengurang'!$B$5:$J$76,9,0),N/A)</f>
        <v>Oil</v>
      </c>
      <c r="FZ6" s="198" t="str">
        <f>IFERROR(VLOOKUP(FZ4,'[1]Faktor Pengurang'!$B$5:$J$76,9,0),N/A)</f>
        <v>Oil</v>
      </c>
      <c r="GA6" s="202"/>
      <c r="GB6" s="194" t="s">
        <v>544</v>
      </c>
      <c r="GC6" s="194" t="s">
        <v>544</v>
      </c>
      <c r="GD6" s="194" t="s">
        <v>544</v>
      </c>
      <c r="GE6" s="194" t="s">
        <v>544</v>
      </c>
      <c r="GF6" s="194" t="s">
        <v>544</v>
      </c>
      <c r="GG6" s="194" t="s">
        <v>544</v>
      </c>
      <c r="GH6" s="194" t="s">
        <v>544</v>
      </c>
      <c r="GI6" s="194" t="s">
        <v>544</v>
      </c>
      <c r="GJ6" s="194" t="s">
        <v>544</v>
      </c>
      <c r="GK6" s="194" t="s">
        <v>544</v>
      </c>
      <c r="GL6" s="194" t="s">
        <v>544</v>
      </c>
      <c r="GM6" s="194" t="s">
        <v>544</v>
      </c>
      <c r="GN6" s="194" t="s">
        <v>544</v>
      </c>
      <c r="GO6" s="194" t="s">
        <v>544</v>
      </c>
      <c r="GP6" s="194" t="s">
        <v>544</v>
      </c>
      <c r="GQ6" s="194" t="s">
        <v>544</v>
      </c>
      <c r="GR6" s="194" t="s">
        <v>544</v>
      </c>
      <c r="GS6" s="194" t="s">
        <v>544</v>
      </c>
      <c r="GT6" s="194" t="s">
        <v>544</v>
      </c>
      <c r="GU6" s="194" t="s">
        <v>544</v>
      </c>
      <c r="GV6" s="194" t="s">
        <v>544</v>
      </c>
      <c r="GW6" s="194" t="s">
        <v>544</v>
      </c>
      <c r="GX6" s="194" t="s">
        <v>544</v>
      </c>
      <c r="GY6" s="194" t="s">
        <v>544</v>
      </c>
      <c r="GZ6" s="194" t="s">
        <v>544</v>
      </c>
      <c r="HA6" s="194" t="s">
        <v>544</v>
      </c>
      <c r="HB6" s="194" t="s">
        <v>544</v>
      </c>
      <c r="HC6" s="194" t="s">
        <v>544</v>
      </c>
      <c r="HD6" s="194" t="s">
        <v>544</v>
      </c>
      <c r="HE6" s="194" t="s">
        <v>544</v>
      </c>
      <c r="HF6" s="194" t="s">
        <v>544</v>
      </c>
      <c r="HG6" s="194" t="s">
        <v>576</v>
      </c>
      <c r="HH6" s="194" t="s">
        <v>576</v>
      </c>
      <c r="HI6" s="194" t="s">
        <v>579</v>
      </c>
      <c r="HJ6" s="194" t="s">
        <v>581</v>
      </c>
      <c r="HK6" s="194" t="s">
        <v>544</v>
      </c>
      <c r="HL6" s="194" t="s">
        <v>544</v>
      </c>
      <c r="HM6" s="194" t="s">
        <v>544</v>
      </c>
      <c r="HN6" s="194" t="s">
        <v>544</v>
      </c>
      <c r="HO6" s="194" t="s">
        <v>544</v>
      </c>
      <c r="HP6" s="194" t="s">
        <v>544</v>
      </c>
      <c r="HQ6" s="194" t="s">
        <v>544</v>
      </c>
      <c r="HR6" s="194" t="s">
        <v>544</v>
      </c>
      <c r="HS6" s="194" t="s">
        <v>544</v>
      </c>
      <c r="HT6" s="194" t="s">
        <v>544</v>
      </c>
      <c r="HU6" s="194" t="s">
        <v>544</v>
      </c>
      <c r="HV6" s="194" t="s">
        <v>544</v>
      </c>
      <c r="HW6" s="194" t="s">
        <v>544</v>
      </c>
      <c r="HX6" s="194" t="s">
        <v>544</v>
      </c>
      <c r="HY6" s="194" t="s">
        <v>544</v>
      </c>
      <c r="HZ6" s="194" t="s">
        <v>544</v>
      </c>
      <c r="IA6" s="194" t="s">
        <v>544</v>
      </c>
      <c r="IB6" s="194" t="s">
        <v>544</v>
      </c>
      <c r="IC6" s="194" t="s">
        <v>544</v>
      </c>
      <c r="ID6" s="194" t="s">
        <v>544</v>
      </c>
      <c r="IE6" s="194" t="s">
        <v>544</v>
      </c>
      <c r="IF6" s="194" t="s">
        <v>544</v>
      </c>
      <c r="IG6" s="194" t="s">
        <v>544</v>
      </c>
      <c r="IH6" s="194" t="s">
        <v>544</v>
      </c>
      <c r="II6" s="194" t="s">
        <v>544</v>
      </c>
      <c r="IJ6" s="194" t="s">
        <v>544</v>
      </c>
      <c r="IK6" s="194" t="s">
        <v>544</v>
      </c>
      <c r="IL6" s="194" t="s">
        <v>544</v>
      </c>
      <c r="IM6" s="194" t="s">
        <v>544</v>
      </c>
      <c r="IN6" s="194" t="s">
        <v>544</v>
      </c>
      <c r="IO6" s="194" t="s">
        <v>613</v>
      </c>
      <c r="IP6" s="194" t="s">
        <v>581</v>
      </c>
      <c r="IQ6" s="194" t="s">
        <v>616</v>
      </c>
      <c r="IR6" s="194" t="s">
        <v>581</v>
      </c>
      <c r="IS6" s="194" t="s">
        <v>619</v>
      </c>
      <c r="IT6" s="194" t="s">
        <v>616</v>
      </c>
      <c r="IU6" s="194" t="s">
        <v>616</v>
      </c>
      <c r="IV6" s="194" t="s">
        <v>623</v>
      </c>
      <c r="IW6" s="194" t="s">
        <v>616</v>
      </c>
      <c r="IX6" s="195" t="s">
        <v>616</v>
      </c>
    </row>
    <row r="7" spans="2:258" ht="21">
      <c r="B7" s="13" t="s">
        <v>118</v>
      </c>
      <c r="C7" s="12"/>
      <c r="D7" s="12"/>
      <c r="E7" s="252" t="s">
        <v>191</v>
      </c>
      <c r="F7" s="253"/>
      <c r="G7" s="254"/>
      <c r="H7" s="257" t="s">
        <v>173</v>
      </c>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c r="AP7" s="258"/>
      <c r="AQ7" s="258"/>
      <c r="AR7" s="258"/>
      <c r="AS7" s="258"/>
      <c r="AT7" s="258"/>
      <c r="AU7" s="258"/>
      <c r="AV7" s="258"/>
      <c r="AW7" s="258"/>
      <c r="AX7" s="258"/>
      <c r="AY7" s="258"/>
      <c r="AZ7" s="258"/>
      <c r="BA7" s="258"/>
      <c r="BB7" s="258"/>
      <c r="BC7" s="258"/>
      <c r="BD7" s="258"/>
      <c r="BE7" s="258"/>
      <c r="BF7" s="258"/>
      <c r="BG7" s="258"/>
      <c r="BH7" s="258"/>
      <c r="BI7" s="258"/>
      <c r="BJ7" s="258"/>
      <c r="BK7" s="258"/>
      <c r="BL7" s="258"/>
      <c r="BM7" s="258"/>
      <c r="BN7" s="258"/>
      <c r="BO7" s="258"/>
      <c r="BP7" s="258"/>
      <c r="BQ7" s="258"/>
      <c r="BR7" s="258"/>
      <c r="BS7" s="258"/>
      <c r="BT7" s="258"/>
      <c r="BU7" s="258"/>
      <c r="BV7" s="258"/>
      <c r="BW7" s="258"/>
      <c r="BX7" s="258"/>
      <c r="BY7" s="258"/>
      <c r="BZ7" s="258"/>
      <c r="CA7" s="258"/>
      <c r="CB7" s="258"/>
      <c r="CC7" s="258"/>
      <c r="CD7" s="258"/>
      <c r="CE7" s="258"/>
      <c r="CF7" s="258"/>
      <c r="CG7" s="258"/>
      <c r="CH7" s="258"/>
      <c r="CI7" s="258"/>
      <c r="CJ7" s="258"/>
      <c r="CK7" s="258"/>
      <c r="CL7" s="258"/>
      <c r="CM7" s="258"/>
      <c r="CN7" s="258"/>
      <c r="CO7" s="258"/>
      <c r="CP7" s="258"/>
      <c r="CQ7" s="258"/>
      <c r="CR7" s="258"/>
      <c r="CS7" s="258"/>
      <c r="CT7" s="258"/>
      <c r="CU7" s="258"/>
      <c r="CV7" s="258"/>
      <c r="CW7" s="258"/>
      <c r="CX7" s="258"/>
      <c r="CY7" s="258"/>
      <c r="CZ7" s="258"/>
      <c r="DA7" s="258"/>
      <c r="DB7" s="258"/>
      <c r="DC7" s="258"/>
      <c r="DD7" s="258"/>
      <c r="DE7" s="258"/>
      <c r="DF7" s="258"/>
      <c r="DG7" s="258"/>
      <c r="DH7" s="258"/>
      <c r="DI7" s="258"/>
      <c r="DJ7" s="258"/>
      <c r="DK7" s="258"/>
      <c r="DL7" s="258"/>
      <c r="DM7" s="258"/>
      <c r="DN7" s="258"/>
      <c r="DO7" s="258"/>
      <c r="DP7" s="258"/>
      <c r="DQ7" s="258"/>
      <c r="DR7" s="258"/>
      <c r="DS7" s="258"/>
      <c r="DT7" s="258"/>
      <c r="DU7" s="258"/>
      <c r="DV7" s="258"/>
      <c r="DW7" s="258"/>
      <c r="DX7" s="258"/>
      <c r="DY7" s="258"/>
      <c r="DZ7" s="258"/>
      <c r="EA7" s="258"/>
      <c r="EB7" s="258"/>
      <c r="EC7" s="258"/>
      <c r="ED7" s="258"/>
      <c r="EE7" s="258"/>
      <c r="EF7" s="258"/>
      <c r="EG7" s="258"/>
      <c r="EH7" s="258"/>
      <c r="EI7" s="258"/>
      <c r="EJ7" s="258"/>
      <c r="EK7" s="258"/>
      <c r="EL7" s="258"/>
      <c r="EM7" s="258"/>
      <c r="EN7" s="258"/>
      <c r="EO7" s="258"/>
      <c r="EP7" s="258"/>
      <c r="EQ7" s="258"/>
      <c r="ER7" s="258"/>
      <c r="ES7" s="258"/>
      <c r="ET7" s="258"/>
      <c r="EU7" s="258"/>
      <c r="EV7" s="258"/>
      <c r="EW7" s="258"/>
      <c r="EX7" s="258"/>
      <c r="EY7" s="258"/>
      <c r="EZ7" s="258"/>
      <c r="FA7" s="258"/>
      <c r="FB7" s="258"/>
      <c r="FC7" s="258"/>
      <c r="FD7" s="258"/>
      <c r="FE7" s="258"/>
      <c r="FF7" s="258"/>
      <c r="FG7" s="258"/>
      <c r="FH7" s="258"/>
      <c r="FI7" s="258"/>
      <c r="FJ7" s="258"/>
      <c r="FK7" s="258"/>
      <c r="FL7" s="258"/>
      <c r="FM7" s="258"/>
      <c r="FN7" s="258"/>
      <c r="FO7" s="258"/>
      <c r="FP7" s="258"/>
      <c r="FQ7" s="258"/>
      <c r="FR7" s="258"/>
      <c r="FS7" s="258"/>
      <c r="FT7" s="258"/>
      <c r="FU7" s="258"/>
      <c r="FV7" s="258"/>
      <c r="FW7" s="258"/>
      <c r="FX7" s="258"/>
      <c r="FY7" s="258"/>
      <c r="FZ7" s="258"/>
      <c r="GA7" s="203"/>
    </row>
    <row r="8" spans="2:258" ht="65.099999999999994" customHeight="1">
      <c r="B8" s="249" t="s">
        <v>204</v>
      </c>
      <c r="C8" s="250"/>
      <c r="D8" s="251"/>
      <c r="E8" s="249" t="s">
        <v>205</v>
      </c>
      <c r="F8" s="250"/>
      <c r="G8" s="251"/>
      <c r="H8" s="255" t="s">
        <v>125</v>
      </c>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256"/>
      <c r="BK8" s="256"/>
      <c r="BL8" s="256"/>
      <c r="BM8" s="256"/>
      <c r="BN8" s="256"/>
      <c r="BO8" s="256"/>
      <c r="BP8" s="256"/>
      <c r="BQ8" s="256"/>
      <c r="BR8" s="256"/>
      <c r="BS8" s="256"/>
      <c r="BT8" s="256"/>
      <c r="BU8" s="256"/>
      <c r="BV8" s="256"/>
      <c r="BW8" s="256"/>
      <c r="BX8" s="256"/>
      <c r="BY8" s="256"/>
      <c r="BZ8" s="256"/>
      <c r="CA8" s="256"/>
      <c r="CB8" s="256"/>
      <c r="CC8" s="256"/>
      <c r="CD8" s="256"/>
      <c r="CE8" s="256"/>
      <c r="CF8" s="256"/>
      <c r="CG8" s="256"/>
      <c r="CH8" s="256"/>
      <c r="CI8" s="256"/>
      <c r="CJ8" s="256"/>
      <c r="CK8" s="256"/>
      <c r="CL8" s="256"/>
      <c r="CM8" s="256"/>
      <c r="CN8" s="256"/>
      <c r="CO8" s="256"/>
      <c r="CP8" s="256"/>
      <c r="CQ8" s="256"/>
      <c r="CR8" s="256"/>
      <c r="CS8" s="256"/>
      <c r="CT8" s="256"/>
      <c r="CU8" s="256"/>
      <c r="CV8" s="256"/>
      <c r="CW8" s="256"/>
      <c r="CX8" s="256"/>
      <c r="CY8" s="256"/>
      <c r="CZ8" s="256"/>
      <c r="DA8" s="256"/>
      <c r="DB8" s="256"/>
      <c r="DC8" s="256"/>
      <c r="DD8" s="256"/>
      <c r="DE8" s="256"/>
      <c r="DF8" s="256"/>
      <c r="DG8" s="256"/>
      <c r="DH8" s="256"/>
      <c r="DI8" s="256"/>
      <c r="DJ8" s="256"/>
      <c r="DK8" s="256"/>
      <c r="DL8" s="256"/>
      <c r="DM8" s="256"/>
      <c r="DN8" s="256"/>
      <c r="DO8" s="256"/>
      <c r="DP8" s="256"/>
      <c r="DQ8" s="256"/>
      <c r="DR8" s="256"/>
      <c r="DS8" s="256"/>
      <c r="DT8" s="256"/>
      <c r="DU8" s="256"/>
      <c r="DV8" s="256"/>
      <c r="DW8" s="256"/>
      <c r="DX8" s="256"/>
      <c r="DY8" s="256"/>
      <c r="DZ8" s="256"/>
      <c r="EA8" s="256"/>
      <c r="EB8" s="256"/>
      <c r="EC8" s="256"/>
      <c r="ED8" s="256"/>
      <c r="EE8" s="256"/>
      <c r="EF8" s="256"/>
      <c r="EG8" s="256"/>
      <c r="EH8" s="256"/>
      <c r="EI8" s="256"/>
      <c r="EJ8" s="256"/>
      <c r="EK8" s="256"/>
      <c r="EL8" s="256"/>
      <c r="EM8" s="256"/>
      <c r="EN8" s="256"/>
      <c r="EO8" s="256"/>
      <c r="EP8" s="256"/>
      <c r="EQ8" s="256"/>
      <c r="ER8" s="256"/>
      <c r="ES8" s="256"/>
      <c r="ET8" s="256"/>
      <c r="EU8" s="256"/>
      <c r="EV8" s="256"/>
      <c r="EW8" s="256"/>
      <c r="EX8" s="256"/>
      <c r="EY8" s="256"/>
      <c r="EZ8" s="256"/>
      <c r="FA8" s="256"/>
      <c r="FB8" s="256"/>
      <c r="FC8" s="256"/>
      <c r="FD8" s="256"/>
      <c r="FE8" s="256"/>
      <c r="FF8" s="256"/>
      <c r="FG8" s="256"/>
      <c r="FH8" s="256"/>
      <c r="FI8" s="256"/>
      <c r="FJ8" s="256"/>
      <c r="FK8" s="256"/>
      <c r="FL8" s="256"/>
      <c r="FM8" s="256"/>
      <c r="FN8" s="256"/>
      <c r="FO8" s="256"/>
      <c r="FP8" s="256"/>
      <c r="FQ8" s="256"/>
      <c r="FR8" s="256"/>
      <c r="FS8" s="256"/>
      <c r="FT8" s="256"/>
      <c r="FU8" s="256"/>
      <c r="FV8" s="256"/>
      <c r="FW8" s="256"/>
      <c r="FX8" s="256"/>
      <c r="FY8" s="256"/>
      <c r="FZ8" s="256"/>
      <c r="GA8" s="204"/>
    </row>
    <row r="9" spans="2:258">
      <c r="B9" s="42" t="s">
        <v>115</v>
      </c>
      <c r="C9" s="6"/>
      <c r="D9" s="43" t="s">
        <v>38</v>
      </c>
      <c r="E9" s="44" t="s">
        <v>2</v>
      </c>
      <c r="F9" s="68" t="s">
        <v>168</v>
      </c>
      <c r="G9" s="43" t="s">
        <v>170</v>
      </c>
      <c r="H9" s="45" t="s">
        <v>3</v>
      </c>
      <c r="I9" s="137">
        <f t="shared" ref="I9:AN9" si="0">SUM(I11:I67)</f>
        <v>9751134.7842660304</v>
      </c>
      <c r="J9" s="137">
        <f t="shared" si="0"/>
        <v>983281.73267648893</v>
      </c>
      <c r="K9" s="137">
        <f t="shared" si="0"/>
        <v>19608</v>
      </c>
      <c r="L9" s="137">
        <f t="shared" si="0"/>
        <v>6925.5932766134065</v>
      </c>
      <c r="M9" s="137">
        <f t="shared" si="0"/>
        <v>832</v>
      </c>
      <c r="N9" s="137">
        <f t="shared" si="0"/>
        <v>1146</v>
      </c>
      <c r="O9" s="137">
        <f t="shared" si="0"/>
        <v>68555.591409006011</v>
      </c>
      <c r="P9" s="137">
        <f t="shared" si="0"/>
        <v>4926104.9860967007</v>
      </c>
      <c r="Q9" s="137">
        <f t="shared" si="0"/>
        <v>1859800.0613340943</v>
      </c>
      <c r="R9" s="137">
        <f t="shared" si="0"/>
        <v>176046</v>
      </c>
      <c r="S9" s="137">
        <f t="shared" si="0"/>
        <v>270509</v>
      </c>
      <c r="T9" s="137">
        <f t="shared" si="0"/>
        <v>1739528.304034862</v>
      </c>
      <c r="U9" s="137">
        <f t="shared" si="0"/>
        <v>308902</v>
      </c>
      <c r="V9" s="137">
        <f t="shared" si="0"/>
        <v>92506</v>
      </c>
      <c r="W9" s="140">
        <f t="shared" si="0"/>
        <v>-8883.0411817804525</v>
      </c>
      <c r="X9" s="137">
        <f t="shared" si="0"/>
        <v>0</v>
      </c>
      <c r="Y9" s="137">
        <f t="shared" si="0"/>
        <v>2117281.0272079268</v>
      </c>
      <c r="Z9" s="137">
        <f t="shared" si="0"/>
        <v>718578.49367897911</v>
      </c>
      <c r="AA9" s="137">
        <f t="shared" si="0"/>
        <v>74825</v>
      </c>
      <c r="AB9" s="137">
        <f t="shared" si="0"/>
        <v>126135</v>
      </c>
      <c r="AC9" s="137">
        <f t="shared" si="0"/>
        <v>107172</v>
      </c>
      <c r="AD9" s="137">
        <f t="shared" si="0"/>
        <v>96612</v>
      </c>
      <c r="AE9" s="137">
        <f t="shared" si="0"/>
        <v>21080</v>
      </c>
      <c r="AF9" s="137">
        <f t="shared" si="0"/>
        <v>0</v>
      </c>
      <c r="AG9" s="137">
        <f t="shared" si="0"/>
        <v>0</v>
      </c>
      <c r="AH9" s="137">
        <f t="shared" si="0"/>
        <v>0</v>
      </c>
      <c r="AI9" s="137">
        <f t="shared" si="0"/>
        <v>0</v>
      </c>
      <c r="AJ9" s="137">
        <f t="shared" si="0"/>
        <v>0</v>
      </c>
      <c r="AK9" s="137">
        <f t="shared" si="0"/>
        <v>0</v>
      </c>
      <c r="AL9" s="137">
        <f t="shared" si="0"/>
        <v>469161.96969288233</v>
      </c>
      <c r="AM9" s="137">
        <f t="shared" si="0"/>
        <v>357351.6436086325</v>
      </c>
      <c r="AN9" s="137">
        <f t="shared" si="0"/>
        <v>537734.84519609879</v>
      </c>
      <c r="AO9" s="137">
        <f t="shared" ref="AO9:BT9" si="1">SUM(AO11:AO67)</f>
        <v>15982</v>
      </c>
      <c r="AP9" s="137">
        <f t="shared" si="1"/>
        <v>30515</v>
      </c>
      <c r="AQ9" s="137">
        <f t="shared" si="1"/>
        <v>739</v>
      </c>
      <c r="AR9" s="137">
        <f t="shared" si="1"/>
        <v>2697</v>
      </c>
      <c r="AS9" s="137">
        <f t="shared" si="1"/>
        <v>389</v>
      </c>
      <c r="AT9" s="137">
        <f t="shared" si="1"/>
        <v>1536</v>
      </c>
      <c r="AU9" s="137">
        <f t="shared" si="1"/>
        <v>683048.97467672126</v>
      </c>
      <c r="AV9" s="137">
        <f t="shared" si="1"/>
        <v>14343</v>
      </c>
      <c r="AW9" s="137">
        <f t="shared" si="1"/>
        <v>7974</v>
      </c>
      <c r="AX9" s="137">
        <f t="shared" si="1"/>
        <v>5344</v>
      </c>
      <c r="AY9" s="137">
        <f t="shared" si="1"/>
        <v>1508</v>
      </c>
      <c r="AZ9" s="137">
        <f t="shared" si="1"/>
        <v>1919</v>
      </c>
      <c r="BA9" s="137">
        <f t="shared" si="1"/>
        <v>0</v>
      </c>
      <c r="BB9" s="137">
        <f t="shared" si="1"/>
        <v>0</v>
      </c>
      <c r="BC9" s="137">
        <f t="shared" si="1"/>
        <v>34707.312180950408</v>
      </c>
      <c r="BD9" s="137">
        <f t="shared" si="1"/>
        <v>20680</v>
      </c>
      <c r="BE9" s="137">
        <f t="shared" si="1"/>
        <v>10045</v>
      </c>
      <c r="BF9" s="137">
        <f t="shared" si="1"/>
        <v>395426.30794770701</v>
      </c>
      <c r="BG9" s="137">
        <f t="shared" si="1"/>
        <v>24827</v>
      </c>
      <c r="BH9" s="137">
        <f t="shared" si="1"/>
        <v>26530</v>
      </c>
      <c r="BI9" s="137">
        <f t="shared" si="1"/>
        <v>720273.57065781287</v>
      </c>
      <c r="BJ9" s="137">
        <f t="shared" si="1"/>
        <v>0</v>
      </c>
      <c r="BK9" s="137">
        <f t="shared" si="1"/>
        <v>0</v>
      </c>
      <c r="BL9" s="137">
        <f t="shared" si="1"/>
        <v>0</v>
      </c>
      <c r="BM9" s="137">
        <f t="shared" si="1"/>
        <v>4490</v>
      </c>
      <c r="BN9" s="137">
        <f t="shared" si="1"/>
        <v>108120.58374476033</v>
      </c>
      <c r="BO9" s="137">
        <f t="shared" si="1"/>
        <v>10346</v>
      </c>
      <c r="BP9" s="137">
        <f t="shared" si="1"/>
        <v>7665.7742270180534</v>
      </c>
      <c r="BQ9" s="137">
        <f t="shared" si="1"/>
        <v>465</v>
      </c>
      <c r="BR9" s="137">
        <f t="shared" si="1"/>
        <v>599</v>
      </c>
      <c r="BS9" s="137">
        <f t="shared" si="1"/>
        <v>538</v>
      </c>
      <c r="BT9" s="140">
        <f t="shared" si="1"/>
        <v>-245.46645694127437</v>
      </c>
      <c r="BU9" s="137">
        <f t="shared" ref="BU9:CZ9" si="2">SUM(BU11:BU67)</f>
        <v>670</v>
      </c>
      <c r="BV9" s="137">
        <f t="shared" si="2"/>
        <v>1636.3643909524799</v>
      </c>
      <c r="BW9" s="137">
        <f t="shared" si="2"/>
        <v>935687.26185702428</v>
      </c>
      <c r="BX9" s="137">
        <f t="shared" si="2"/>
        <v>124958</v>
      </c>
      <c r="BY9" s="137">
        <f t="shared" si="2"/>
        <v>69235</v>
      </c>
      <c r="BZ9" s="137">
        <f t="shared" si="2"/>
        <v>132726</v>
      </c>
      <c r="CA9" s="137">
        <f t="shared" si="2"/>
        <v>94625.028429134676</v>
      </c>
      <c r="CB9" s="137">
        <f t="shared" si="2"/>
        <v>3676</v>
      </c>
      <c r="CC9" s="137">
        <f t="shared" si="2"/>
        <v>2799</v>
      </c>
      <c r="CD9" s="137">
        <f t="shared" si="2"/>
        <v>1400</v>
      </c>
      <c r="CE9" s="140">
        <f t="shared" si="2"/>
        <v>-2226.1599916995224</v>
      </c>
      <c r="CF9" s="137">
        <f t="shared" si="2"/>
        <v>101774.9231583316</v>
      </c>
      <c r="CG9" s="137">
        <f t="shared" si="2"/>
        <v>39667</v>
      </c>
      <c r="CH9" s="137">
        <f t="shared" si="2"/>
        <v>23193</v>
      </c>
      <c r="CI9" s="137">
        <f t="shared" si="2"/>
        <v>34414</v>
      </c>
      <c r="CJ9" s="137">
        <f t="shared" si="2"/>
        <v>6137.8410251089426</v>
      </c>
      <c r="CK9" s="137">
        <f t="shared" si="2"/>
        <v>4762</v>
      </c>
      <c r="CL9" s="137">
        <f t="shared" si="2"/>
        <v>12520</v>
      </c>
      <c r="CM9" s="137">
        <f t="shared" si="2"/>
        <v>348009.48673023446</v>
      </c>
      <c r="CN9" s="137">
        <f t="shared" si="2"/>
        <v>2448</v>
      </c>
      <c r="CO9" s="137">
        <f t="shared" si="2"/>
        <v>275907.828034862</v>
      </c>
      <c r="CP9" s="137">
        <f t="shared" si="2"/>
        <v>80583.286643702013</v>
      </c>
      <c r="CQ9" s="140">
        <f t="shared" si="2"/>
        <v>-3216.6424569412743</v>
      </c>
      <c r="CR9" s="140">
        <f t="shared" si="2"/>
        <v>-39688.420834197968</v>
      </c>
      <c r="CS9" s="140">
        <f t="shared" si="2"/>
        <v>-1969.2044851628971</v>
      </c>
      <c r="CT9" s="137">
        <f t="shared" si="2"/>
        <v>0</v>
      </c>
      <c r="CU9" s="137">
        <f t="shared" si="2"/>
        <v>0</v>
      </c>
      <c r="CV9" s="137">
        <f t="shared" si="2"/>
        <v>562848.10990869475</v>
      </c>
      <c r="CW9" s="137">
        <f t="shared" si="2"/>
        <v>125174</v>
      </c>
      <c r="CX9" s="137">
        <f t="shared" si="2"/>
        <v>61976</v>
      </c>
      <c r="CY9" s="137">
        <f t="shared" si="2"/>
        <v>0</v>
      </c>
      <c r="CZ9" s="137">
        <f t="shared" si="2"/>
        <v>0</v>
      </c>
      <c r="DA9" s="137">
        <f t="shared" ref="DA9:EF9" si="3">SUM(DA11:DA67)</f>
        <v>0</v>
      </c>
      <c r="DB9" s="137">
        <f t="shared" si="3"/>
        <v>0</v>
      </c>
      <c r="DC9" s="137">
        <f t="shared" si="3"/>
        <v>0</v>
      </c>
      <c r="DD9" s="137">
        <f t="shared" si="3"/>
        <v>180982.13778792281</v>
      </c>
      <c r="DE9" s="137">
        <f t="shared" si="3"/>
        <v>0</v>
      </c>
      <c r="DF9" s="137">
        <f t="shared" si="3"/>
        <v>2938</v>
      </c>
      <c r="DG9" s="137">
        <f t="shared" si="3"/>
        <v>1611</v>
      </c>
      <c r="DH9" s="137">
        <f t="shared" si="3"/>
        <v>997.23158331603918</v>
      </c>
      <c r="DI9" s="137">
        <f t="shared" si="3"/>
        <v>0</v>
      </c>
      <c r="DJ9" s="137">
        <f t="shared" si="3"/>
        <v>-706.13965553019295</v>
      </c>
      <c r="DK9" s="140">
        <f t="shared" si="3"/>
        <v>-3612.0481427682089</v>
      </c>
      <c r="DL9" s="137">
        <f t="shared" si="3"/>
        <v>0</v>
      </c>
      <c r="DM9" s="137">
        <f t="shared" si="3"/>
        <v>0</v>
      </c>
      <c r="DN9" s="137">
        <f t="shared" si="3"/>
        <v>384.25025938991485</v>
      </c>
      <c r="DO9" s="137">
        <f t="shared" si="3"/>
        <v>111.16144428304628</v>
      </c>
      <c r="DP9" s="137">
        <f t="shared" si="3"/>
        <v>0</v>
      </c>
      <c r="DQ9" s="137">
        <f t="shared" si="3"/>
        <v>0</v>
      </c>
      <c r="DR9" s="137">
        <f t="shared" si="3"/>
        <v>153696.92570139031</v>
      </c>
      <c r="DS9" s="137">
        <f t="shared" si="3"/>
        <v>10352</v>
      </c>
      <c r="DT9" s="137">
        <f t="shared" si="3"/>
        <v>8334</v>
      </c>
      <c r="DU9" s="137">
        <f t="shared" si="3"/>
        <v>9403</v>
      </c>
      <c r="DV9" s="137">
        <f t="shared" si="3"/>
        <v>6010</v>
      </c>
      <c r="DW9" s="137">
        <f t="shared" si="3"/>
        <v>1378</v>
      </c>
      <c r="DX9" s="137">
        <f t="shared" si="3"/>
        <v>4275</v>
      </c>
      <c r="DY9" s="137">
        <f t="shared" si="3"/>
        <v>1516</v>
      </c>
      <c r="DZ9" s="137">
        <f t="shared" si="3"/>
        <v>36960.790394065159</v>
      </c>
      <c r="EA9" s="137">
        <f t="shared" si="3"/>
        <v>8594</v>
      </c>
      <c r="EB9" s="137">
        <f t="shared" si="3"/>
        <v>39035.233243411494</v>
      </c>
      <c r="EC9" s="137">
        <f t="shared" si="3"/>
        <v>0</v>
      </c>
      <c r="ED9" s="137">
        <f t="shared" si="3"/>
        <v>0</v>
      </c>
      <c r="EE9" s="137">
        <f t="shared" si="3"/>
        <v>19861.697347167461</v>
      </c>
      <c r="EF9" s="137">
        <f t="shared" si="3"/>
        <v>11689</v>
      </c>
      <c r="EG9" s="137">
        <f t="shared" ref="EG9:EO9" si="4">SUM(EG11:EG67)</f>
        <v>4462</v>
      </c>
      <c r="EH9" s="137">
        <f t="shared" si="4"/>
        <v>52307.456111226391</v>
      </c>
      <c r="EI9" s="137">
        <f t="shared" si="4"/>
        <v>13945</v>
      </c>
      <c r="EJ9" s="137">
        <f t="shared" si="4"/>
        <v>3660</v>
      </c>
      <c r="EK9" s="137">
        <f t="shared" si="4"/>
        <v>12539.173894998963</v>
      </c>
      <c r="EL9" s="137">
        <f t="shared" si="4"/>
        <v>822.31624818427008</v>
      </c>
      <c r="EM9" s="137">
        <f t="shared" si="4"/>
        <v>0</v>
      </c>
      <c r="EN9" s="137">
        <f t="shared" si="4"/>
        <v>0</v>
      </c>
      <c r="EO9" s="137">
        <f t="shared" si="4"/>
        <v>0</v>
      </c>
      <c r="EP9" s="137">
        <f>SUM(EP11:EP67)</f>
        <v>-899.66798090890234</v>
      </c>
      <c r="EQ9" s="137">
        <f>SUM(EQ11:EQ67)</f>
        <v>-1353.0618385557173</v>
      </c>
      <c r="ER9" s="137">
        <f>SUM(ER11:ER67)</f>
        <v>0</v>
      </c>
      <c r="ES9" s="137">
        <f>SUM(ES11:ES67)</f>
        <v>-1778.4976627931105</v>
      </c>
      <c r="ET9" s="137">
        <f t="shared" ref="ET9:HF9" si="5">SUM(ET11:ET67)</f>
        <v>0</v>
      </c>
      <c r="EU9" s="137">
        <f t="shared" si="5"/>
        <v>0</v>
      </c>
      <c r="EV9" s="137">
        <f t="shared" si="5"/>
        <v>356</v>
      </c>
      <c r="EW9" s="140">
        <f t="shared" si="5"/>
        <v>-4347.8103340942107</v>
      </c>
      <c r="EX9" s="137">
        <f t="shared" si="5"/>
        <v>11358.17264992737</v>
      </c>
      <c r="EY9" s="137">
        <f t="shared" si="5"/>
        <v>1071</v>
      </c>
      <c r="EZ9" s="137">
        <f t="shared" si="5"/>
        <v>1076</v>
      </c>
      <c r="FA9" s="137">
        <f t="shared" si="5"/>
        <v>1627.9190703465451</v>
      </c>
      <c r="FB9" s="137">
        <f t="shared" si="5"/>
        <v>0</v>
      </c>
      <c r="FC9" s="137">
        <f t="shared" si="5"/>
        <v>0</v>
      </c>
      <c r="FD9" s="137">
        <f t="shared" si="5"/>
        <v>3053.170782319984</v>
      </c>
      <c r="FE9" s="137">
        <f t="shared" si="5"/>
        <v>0</v>
      </c>
      <c r="FF9" s="137">
        <f t="shared" si="5"/>
        <v>-728.85411911184929</v>
      </c>
      <c r="FG9" s="137">
        <f t="shared" si="5"/>
        <v>105917.05438078439</v>
      </c>
      <c r="FH9" s="137">
        <f t="shared" si="5"/>
        <v>28083</v>
      </c>
      <c r="FI9" s="137">
        <f t="shared" si="5"/>
        <v>20904</v>
      </c>
      <c r="FJ9" s="137">
        <f t="shared" si="5"/>
        <v>46948</v>
      </c>
      <c r="FK9" s="137">
        <f t="shared" si="5"/>
        <v>4632</v>
      </c>
      <c r="FL9" s="137">
        <f t="shared" si="5"/>
        <v>2168927.2025316455</v>
      </c>
      <c r="FM9" s="140">
        <f t="shared" si="5"/>
        <v>-247.14671093587882</v>
      </c>
      <c r="FN9" s="137">
        <f t="shared" si="5"/>
        <v>107463.50281510688</v>
      </c>
      <c r="FO9" s="137">
        <f t="shared" si="5"/>
        <v>14533.956214982361</v>
      </c>
      <c r="FP9" s="137">
        <f t="shared" si="5"/>
        <v>2586.6831292799334</v>
      </c>
      <c r="FQ9" s="137">
        <f t="shared" si="5"/>
        <v>4901</v>
      </c>
      <c r="FR9" s="137">
        <f t="shared" si="5"/>
        <v>35999.885453413575</v>
      </c>
      <c r="FS9" s="137">
        <f t="shared" si="5"/>
        <v>0</v>
      </c>
      <c r="FT9" s="137">
        <f t="shared" si="5"/>
        <v>155598.73024050632</v>
      </c>
      <c r="FU9" s="137">
        <f t="shared" si="5"/>
        <v>363583.15299999999</v>
      </c>
      <c r="FV9" s="137">
        <f t="shared" si="5"/>
        <v>17611</v>
      </c>
      <c r="FW9" s="137">
        <f t="shared" si="5"/>
        <v>0</v>
      </c>
      <c r="FX9" s="137">
        <f t="shared" si="5"/>
        <v>41845</v>
      </c>
      <c r="FY9" s="137">
        <f t="shared" si="5"/>
        <v>1881.7769246731687</v>
      </c>
      <c r="FZ9" s="137">
        <f t="shared" si="5"/>
        <v>0</v>
      </c>
      <c r="GA9" s="205"/>
      <c r="GB9" s="137">
        <f t="shared" si="5"/>
        <v>650880.59814094834</v>
      </c>
      <c r="GC9" s="137">
        <f t="shared" si="5"/>
        <v>25751.751806183856</v>
      </c>
      <c r="GD9" s="137">
        <f t="shared" si="5"/>
        <v>145120.23637258355</v>
      </c>
      <c r="GE9" s="137">
        <f t="shared" si="5"/>
        <v>65493.679891056236</v>
      </c>
      <c r="GF9" s="137">
        <f t="shared" si="5"/>
        <v>14560.74517545549</v>
      </c>
      <c r="GG9" s="137">
        <f t="shared" si="5"/>
        <v>6504.9702767420622</v>
      </c>
      <c r="GH9" s="137">
        <f t="shared" si="5"/>
        <v>42624.430107491185</v>
      </c>
      <c r="GI9" s="137">
        <f t="shared" si="5"/>
        <v>279659.48801453417</v>
      </c>
      <c r="GJ9" s="137">
        <f t="shared" si="5"/>
        <v>31322.909635407763</v>
      </c>
      <c r="GK9" s="137">
        <f t="shared" si="5"/>
        <v>29493.100623558828</v>
      </c>
      <c r="GL9" s="137">
        <f t="shared" si="5"/>
        <v>63401.991283216426</v>
      </c>
      <c r="GM9" s="137">
        <f t="shared" si="5"/>
        <v>316724.92851635814</v>
      </c>
      <c r="GN9" s="137">
        <f t="shared" si="5"/>
        <v>45109.512935447194</v>
      </c>
      <c r="GO9" s="137">
        <f t="shared" si="5"/>
        <v>11672.931141002282</v>
      </c>
      <c r="GP9" s="137">
        <f t="shared" si="5"/>
        <v>516910.00091699522</v>
      </c>
      <c r="GQ9" s="137">
        <f t="shared" si="5"/>
        <v>602364.65558597015</v>
      </c>
      <c r="GR9" s="137">
        <f t="shared" si="5"/>
        <v>29472.316166808465</v>
      </c>
      <c r="GS9" s="137">
        <f t="shared" si="5"/>
        <v>170580.77379046689</v>
      </c>
      <c r="GT9" s="137">
        <f t="shared" si="5"/>
        <v>57036.787328885664</v>
      </c>
      <c r="GU9" s="137">
        <f t="shared" si="5"/>
        <v>27583.026604671097</v>
      </c>
      <c r="GV9" s="137">
        <f t="shared" si="5"/>
        <v>12113.079689692882</v>
      </c>
      <c r="GW9" s="137">
        <f t="shared" si="5"/>
        <v>31580.787956721309</v>
      </c>
      <c r="GX9" s="137">
        <f t="shared" si="5"/>
        <v>0</v>
      </c>
      <c r="GY9" s="137">
        <f t="shared" si="5"/>
        <v>31237.178637404024</v>
      </c>
      <c r="GZ9" s="137">
        <f t="shared" si="5"/>
        <v>29435.224878505913</v>
      </c>
      <c r="HA9" s="137">
        <f t="shared" si="5"/>
        <v>0</v>
      </c>
      <c r="HB9" s="137">
        <f t="shared" si="5"/>
        <v>42640.664935932764</v>
      </c>
      <c r="HC9" s="137">
        <f t="shared" si="5"/>
        <v>9044.5875058300462</v>
      </c>
      <c r="HD9" s="137">
        <f t="shared" si="5"/>
        <v>13457.751868817182</v>
      </c>
      <c r="HE9" s="137">
        <f t="shared" si="5"/>
        <v>170209.18489928823</v>
      </c>
      <c r="HF9" s="137">
        <f t="shared" si="5"/>
        <v>58464.09755054368</v>
      </c>
      <c r="HG9" s="137">
        <f t="shared" ref="HG9:IX9" si="6">SUM(HG11:HG67)</f>
        <v>902405.25533533935</v>
      </c>
      <c r="HH9" s="137">
        <f t="shared" si="6"/>
        <v>126948.06090245485</v>
      </c>
      <c r="HI9" s="137">
        <f t="shared" si="6"/>
        <v>155090.78223123468</v>
      </c>
      <c r="HJ9" s="137">
        <f t="shared" si="6"/>
        <v>141956.24673220582</v>
      </c>
      <c r="HK9" s="137">
        <f t="shared" si="6"/>
        <v>45881.222586088399</v>
      </c>
      <c r="HL9" s="137">
        <f t="shared" si="6"/>
        <v>3477.2613077401948</v>
      </c>
      <c r="HM9" s="137">
        <f t="shared" si="6"/>
        <v>0</v>
      </c>
      <c r="HN9" s="137">
        <f t="shared" si="6"/>
        <v>7249.97731799336</v>
      </c>
      <c r="HO9" s="137">
        <f t="shared" si="6"/>
        <v>8922.7057199979263</v>
      </c>
      <c r="HP9" s="137">
        <f t="shared" si="6"/>
        <v>0</v>
      </c>
      <c r="HQ9" s="137">
        <f t="shared" si="6"/>
        <v>3870.2530667794144</v>
      </c>
      <c r="HR9" s="137">
        <f t="shared" si="6"/>
        <v>518016.4462512969</v>
      </c>
      <c r="HS9" s="137">
        <f t="shared" si="6"/>
        <v>20669.536186503425</v>
      </c>
      <c r="HT9" s="137">
        <f t="shared" si="6"/>
        <v>0</v>
      </c>
      <c r="HU9" s="137">
        <f t="shared" si="6"/>
        <v>3450.05367721519</v>
      </c>
      <c r="HV9" s="137">
        <f t="shared" si="6"/>
        <v>0</v>
      </c>
      <c r="HW9" s="137">
        <f t="shared" si="6"/>
        <v>25644.795784395101</v>
      </c>
      <c r="HX9" s="137">
        <f t="shared" si="6"/>
        <v>5119.8912369786258</v>
      </c>
      <c r="HY9" s="137">
        <f t="shared" si="6"/>
        <v>47977.986189416886</v>
      </c>
      <c r="HZ9" s="137">
        <f t="shared" si="6"/>
        <v>8463.8564689084869</v>
      </c>
      <c r="IA9" s="137">
        <f t="shared" si="6"/>
        <v>14915.649270180536</v>
      </c>
      <c r="IB9" s="137">
        <f t="shared" si="6"/>
        <v>231.75300000000004</v>
      </c>
      <c r="IC9" s="137">
        <f t="shared" si="6"/>
        <v>0</v>
      </c>
      <c r="ID9" s="137">
        <f t="shared" si="6"/>
        <v>44574.163576727537</v>
      </c>
      <c r="IE9" s="137">
        <f t="shared" si="6"/>
        <v>7480.2399421934006</v>
      </c>
      <c r="IF9" s="137">
        <f t="shared" si="6"/>
        <v>14897.664269487446</v>
      </c>
      <c r="IG9" s="137">
        <f t="shared" si="6"/>
        <v>32801.656856374771</v>
      </c>
      <c r="IH9" s="137">
        <f t="shared" si="6"/>
        <v>3061.6907883378294</v>
      </c>
      <c r="II9" s="137">
        <f t="shared" si="6"/>
        <v>3659.1592499916992</v>
      </c>
      <c r="IJ9" s="137">
        <f t="shared" si="6"/>
        <v>32.498806806391364</v>
      </c>
      <c r="IK9" s="137">
        <f t="shared" si="6"/>
        <v>5693.1158909524802</v>
      </c>
      <c r="IL9" s="137">
        <f t="shared" si="6"/>
        <v>20007.408586324964</v>
      </c>
      <c r="IM9" s="137">
        <f t="shared" si="6"/>
        <v>10898.122214048559</v>
      </c>
      <c r="IN9" s="137">
        <f t="shared" si="6"/>
        <v>244.31058310852876</v>
      </c>
      <c r="IO9" s="137">
        <f t="shared" si="6"/>
        <v>174239.54447499479</v>
      </c>
      <c r="IP9" s="137">
        <f t="shared" si="6"/>
        <v>8645.2779559908686</v>
      </c>
      <c r="IQ9" s="137">
        <f t="shared" si="6"/>
        <v>3860.9602496430794</v>
      </c>
      <c r="IR9" s="137">
        <f t="shared" si="6"/>
        <v>13328.275479470843</v>
      </c>
      <c r="IS9" s="137">
        <f t="shared" si="6"/>
        <v>9017.7755650549916</v>
      </c>
      <c r="IT9" s="137">
        <f t="shared" si="6"/>
        <v>4269.6187935993148</v>
      </c>
      <c r="IU9" s="137">
        <f t="shared" si="6"/>
        <v>15922.7875430276</v>
      </c>
      <c r="IV9" s="137">
        <f t="shared" si="6"/>
        <v>83810.445048858674</v>
      </c>
      <c r="IW9" s="137">
        <f t="shared" si="6"/>
        <v>0</v>
      </c>
      <c r="IX9" s="137">
        <f t="shared" si="6"/>
        <v>0</v>
      </c>
    </row>
    <row r="10" spans="2:258">
      <c r="B10" s="53" t="s">
        <v>44</v>
      </c>
      <c r="C10" s="54" t="s">
        <v>45</v>
      </c>
      <c r="D10" s="8"/>
      <c r="E10" s="48"/>
      <c r="F10" s="69"/>
      <c r="G10" s="73"/>
      <c r="H10" s="46">
        <f t="shared" ref="H10:H49" si="7">SUM(I10:FZ10)</f>
        <v>0</v>
      </c>
      <c r="GA10" s="206"/>
    </row>
    <row r="11" spans="2:258">
      <c r="B11" s="55" t="s">
        <v>46</v>
      </c>
      <c r="C11" s="56" t="s">
        <v>47</v>
      </c>
      <c r="D11" s="7"/>
      <c r="E11" s="48"/>
      <c r="F11" s="69"/>
      <c r="G11" s="73"/>
      <c r="H11" s="46">
        <f t="shared" si="7"/>
        <v>0</v>
      </c>
      <c r="GA11" s="206"/>
    </row>
    <row r="12" spans="2:258">
      <c r="B12" s="51" t="s">
        <v>48</v>
      </c>
      <c r="C12" s="40" t="s">
        <v>49</v>
      </c>
      <c r="D12" s="35" t="s">
        <v>211</v>
      </c>
      <c r="E12" s="120" t="s">
        <v>627</v>
      </c>
      <c r="F12" s="121" t="s">
        <v>212</v>
      </c>
      <c r="G12" s="73">
        <v>8849495</v>
      </c>
      <c r="H12" s="116">
        <f>SUM(I12:IX12)</f>
        <v>8978931</v>
      </c>
      <c r="I12" s="117">
        <v>955603</v>
      </c>
      <c r="J12" s="117">
        <v>235475</v>
      </c>
      <c r="K12" s="117">
        <v>19608</v>
      </c>
      <c r="L12" s="117">
        <v>9060</v>
      </c>
      <c r="M12" s="117">
        <v>832</v>
      </c>
      <c r="N12" s="117">
        <v>1146</v>
      </c>
      <c r="O12" s="117">
        <v>8196</v>
      </c>
      <c r="P12" s="117">
        <v>1141145</v>
      </c>
      <c r="Q12" s="117">
        <v>281715</v>
      </c>
      <c r="R12" s="117">
        <v>176046</v>
      </c>
      <c r="S12" s="117">
        <v>270509</v>
      </c>
      <c r="T12" s="117">
        <v>450537</v>
      </c>
      <c r="U12" s="117">
        <v>308902</v>
      </c>
      <c r="V12" s="117">
        <v>92506</v>
      </c>
      <c r="W12" s="117">
        <v>0</v>
      </c>
      <c r="X12" s="117">
        <v>0</v>
      </c>
      <c r="Y12" s="117">
        <v>1082846</v>
      </c>
      <c r="Z12" s="117">
        <v>35915</v>
      </c>
      <c r="AA12" s="117">
        <v>74825</v>
      </c>
      <c r="AB12" s="117">
        <v>126135</v>
      </c>
      <c r="AC12" s="117">
        <v>107172</v>
      </c>
      <c r="AD12" s="117">
        <v>96612</v>
      </c>
      <c r="AE12" s="117">
        <v>21080</v>
      </c>
      <c r="AF12" s="117">
        <v>0</v>
      </c>
      <c r="AG12" s="117">
        <v>0</v>
      </c>
      <c r="AH12" s="117">
        <v>0</v>
      </c>
      <c r="AI12" s="117">
        <v>0</v>
      </c>
      <c r="AJ12" s="117">
        <v>0</v>
      </c>
      <c r="AK12" s="117">
        <v>0</v>
      </c>
      <c r="AL12" s="117">
        <v>175505</v>
      </c>
      <c r="AM12" s="117">
        <v>92398</v>
      </c>
      <c r="AN12" s="117">
        <v>12369</v>
      </c>
      <c r="AO12" s="117">
        <v>15982</v>
      </c>
      <c r="AP12" s="117">
        <v>30515</v>
      </c>
      <c r="AQ12" s="117">
        <v>739</v>
      </c>
      <c r="AR12" s="117">
        <v>2697</v>
      </c>
      <c r="AS12" s="117">
        <v>389</v>
      </c>
      <c r="AT12" s="117">
        <v>1536</v>
      </c>
      <c r="AU12" s="117">
        <v>63668</v>
      </c>
      <c r="AV12" s="117">
        <v>14343</v>
      </c>
      <c r="AW12" s="117">
        <v>7974</v>
      </c>
      <c r="AX12" s="117">
        <v>5344</v>
      </c>
      <c r="AY12" s="117">
        <v>1508</v>
      </c>
      <c r="AZ12" s="117">
        <v>1919</v>
      </c>
      <c r="BA12" s="117">
        <v>0</v>
      </c>
      <c r="BB12" s="117">
        <v>0</v>
      </c>
      <c r="BC12" s="117">
        <v>199</v>
      </c>
      <c r="BD12" s="117">
        <v>20680</v>
      </c>
      <c r="BE12" s="117">
        <v>10045</v>
      </c>
      <c r="BF12" s="117">
        <v>0</v>
      </c>
      <c r="BG12" s="117">
        <v>24827</v>
      </c>
      <c r="BH12" s="117">
        <v>26530</v>
      </c>
      <c r="BI12" s="117">
        <v>57234</v>
      </c>
      <c r="BJ12" s="117">
        <v>0</v>
      </c>
      <c r="BK12" s="117">
        <v>0</v>
      </c>
      <c r="BL12" s="117">
        <v>0</v>
      </c>
      <c r="BM12" s="117">
        <v>4490</v>
      </c>
      <c r="BN12" s="117">
        <v>10205</v>
      </c>
      <c r="BO12" s="117">
        <v>10346</v>
      </c>
      <c r="BP12" s="117">
        <v>0</v>
      </c>
      <c r="BQ12" s="117">
        <v>465</v>
      </c>
      <c r="BR12" s="117">
        <v>599</v>
      </c>
      <c r="BS12" s="117">
        <v>538</v>
      </c>
      <c r="BT12" s="117">
        <v>504</v>
      </c>
      <c r="BU12" s="117">
        <v>670</v>
      </c>
      <c r="BV12" s="117">
        <v>742</v>
      </c>
      <c r="BW12" s="117">
        <v>124958</v>
      </c>
      <c r="BX12" s="117">
        <v>124958</v>
      </c>
      <c r="BY12" s="117">
        <v>69235</v>
      </c>
      <c r="BZ12" s="117">
        <v>132726</v>
      </c>
      <c r="CA12" s="117">
        <v>3238</v>
      </c>
      <c r="CB12" s="117">
        <v>3676</v>
      </c>
      <c r="CC12" s="117">
        <v>2799</v>
      </c>
      <c r="CD12" s="117">
        <v>1400</v>
      </c>
      <c r="CE12" s="117">
        <v>0</v>
      </c>
      <c r="CF12" s="117">
        <v>71822</v>
      </c>
      <c r="CG12" s="117">
        <v>39667</v>
      </c>
      <c r="CH12" s="117">
        <v>23193</v>
      </c>
      <c r="CI12" s="117">
        <v>34414</v>
      </c>
      <c r="CJ12" s="117">
        <v>8379</v>
      </c>
      <c r="CK12" s="117">
        <v>4762</v>
      </c>
      <c r="CL12" s="117">
        <v>12520</v>
      </c>
      <c r="CM12" s="117">
        <v>46505</v>
      </c>
      <c r="CN12" s="117">
        <v>2448</v>
      </c>
      <c r="CO12" s="117">
        <v>46820</v>
      </c>
      <c r="CP12" s="117">
        <v>8481</v>
      </c>
      <c r="CQ12" s="117">
        <v>0</v>
      </c>
      <c r="CR12" s="117">
        <v>0</v>
      </c>
      <c r="CS12" s="117">
        <v>0</v>
      </c>
      <c r="CT12" s="117">
        <v>0</v>
      </c>
      <c r="CU12" s="117">
        <v>0</v>
      </c>
      <c r="CV12" s="117">
        <v>118111</v>
      </c>
      <c r="CW12" s="117">
        <v>125174</v>
      </c>
      <c r="CX12" s="117">
        <v>61976</v>
      </c>
      <c r="CY12" s="117">
        <v>0</v>
      </c>
      <c r="CZ12" s="117">
        <v>0</v>
      </c>
      <c r="DA12" s="117">
        <v>0</v>
      </c>
      <c r="DB12" s="117">
        <v>0</v>
      </c>
      <c r="DC12" s="117">
        <v>0</v>
      </c>
      <c r="DD12" s="117">
        <v>2142</v>
      </c>
      <c r="DE12" s="117">
        <v>0</v>
      </c>
      <c r="DF12" s="117">
        <v>2938</v>
      </c>
      <c r="DG12" s="117">
        <v>1611</v>
      </c>
      <c r="DH12" s="117">
        <v>0</v>
      </c>
      <c r="DI12" s="117">
        <v>0</v>
      </c>
      <c r="DJ12" s="117">
        <v>0</v>
      </c>
      <c r="DK12" s="117">
        <v>0</v>
      </c>
      <c r="DL12" s="117">
        <v>0</v>
      </c>
      <c r="DM12" s="117">
        <v>0</v>
      </c>
      <c r="DN12" s="117">
        <v>0</v>
      </c>
      <c r="DO12" s="117">
        <v>0</v>
      </c>
      <c r="DP12" s="117">
        <v>0</v>
      </c>
      <c r="DQ12" s="117">
        <v>0</v>
      </c>
      <c r="DR12" s="117">
        <v>18974</v>
      </c>
      <c r="DS12" s="117">
        <v>10352</v>
      </c>
      <c r="DT12" s="117">
        <v>8334</v>
      </c>
      <c r="DU12" s="117">
        <v>9403</v>
      </c>
      <c r="DV12" s="117">
        <v>6010</v>
      </c>
      <c r="DW12" s="117">
        <v>1378</v>
      </c>
      <c r="DX12" s="117">
        <v>4275</v>
      </c>
      <c r="DY12" s="117">
        <v>1516</v>
      </c>
      <c r="DZ12" s="117">
        <v>0</v>
      </c>
      <c r="EA12" s="117">
        <v>8594</v>
      </c>
      <c r="EB12" s="117">
        <v>0</v>
      </c>
      <c r="EC12" s="117">
        <v>0</v>
      </c>
      <c r="ED12" s="117">
        <v>0</v>
      </c>
      <c r="EE12" s="117">
        <v>2969</v>
      </c>
      <c r="EF12" s="117">
        <v>11689</v>
      </c>
      <c r="EG12" s="117">
        <v>4462</v>
      </c>
      <c r="EH12" s="117">
        <v>23620</v>
      </c>
      <c r="EI12" s="117">
        <v>13945</v>
      </c>
      <c r="EJ12" s="117">
        <v>3660</v>
      </c>
      <c r="EK12" s="117">
        <v>14321</v>
      </c>
      <c r="EL12" s="117">
        <v>0</v>
      </c>
      <c r="EM12" s="117">
        <v>0</v>
      </c>
      <c r="EN12" s="117">
        <v>0</v>
      </c>
      <c r="EO12" s="117">
        <v>0</v>
      </c>
      <c r="EP12" s="117">
        <v>0</v>
      </c>
      <c r="EQ12" s="117">
        <v>0</v>
      </c>
      <c r="ER12" s="117">
        <v>0</v>
      </c>
      <c r="ES12" s="117">
        <v>0</v>
      </c>
      <c r="ET12" s="117">
        <v>0</v>
      </c>
      <c r="EU12" s="117">
        <v>0</v>
      </c>
      <c r="EV12" s="117">
        <v>0</v>
      </c>
      <c r="EW12" s="117">
        <v>0</v>
      </c>
      <c r="EX12" s="117">
        <v>0</v>
      </c>
      <c r="EY12" s="117">
        <v>1071</v>
      </c>
      <c r="EZ12" s="117">
        <v>1076</v>
      </c>
      <c r="FA12" s="117">
        <v>0</v>
      </c>
      <c r="FB12" s="117">
        <v>0</v>
      </c>
      <c r="FC12" s="117">
        <v>0</v>
      </c>
      <c r="FD12" s="117">
        <v>0</v>
      </c>
      <c r="FE12" s="117">
        <v>0</v>
      </c>
      <c r="FF12" s="117">
        <v>0</v>
      </c>
      <c r="FG12" s="117">
        <v>0</v>
      </c>
      <c r="FH12" s="117">
        <v>28083</v>
      </c>
      <c r="FI12" s="117">
        <v>20904</v>
      </c>
      <c r="FJ12" s="117">
        <v>4578</v>
      </c>
      <c r="FK12" s="117">
        <v>4632</v>
      </c>
      <c r="FL12" s="117">
        <v>1294520</v>
      </c>
      <c r="FM12" s="117">
        <v>0</v>
      </c>
      <c r="FN12" s="117">
        <v>58395</v>
      </c>
      <c r="FO12" s="117">
        <v>9268</v>
      </c>
      <c r="FP12" s="117">
        <v>2503</v>
      </c>
      <c r="FQ12" s="117">
        <v>2939</v>
      </c>
      <c r="FR12" s="117">
        <v>18544</v>
      </c>
      <c r="FS12" s="117">
        <v>0</v>
      </c>
      <c r="FT12" s="117">
        <v>85025</v>
      </c>
      <c r="FU12" s="117">
        <v>108618</v>
      </c>
      <c r="FV12" s="117">
        <v>17611</v>
      </c>
      <c r="FW12" s="117">
        <v>0</v>
      </c>
      <c r="FX12" s="117">
        <v>12884</v>
      </c>
      <c r="FY12" s="117">
        <v>0</v>
      </c>
      <c r="FZ12" s="117">
        <v>0</v>
      </c>
      <c r="GA12" s="207"/>
      <c r="GB12" s="199">
        <v>0</v>
      </c>
      <c r="GC12" s="199">
        <v>0</v>
      </c>
      <c r="GD12" s="199">
        <v>0</v>
      </c>
      <c r="GE12" s="199">
        <v>0</v>
      </c>
      <c r="GF12" s="199">
        <v>0</v>
      </c>
      <c r="GG12" s="199">
        <v>0</v>
      </c>
      <c r="GH12" s="199">
        <v>0</v>
      </c>
      <c r="GI12" s="199">
        <v>0</v>
      </c>
      <c r="GJ12" s="199">
        <v>0</v>
      </c>
      <c r="GK12" s="199">
        <v>0</v>
      </c>
      <c r="GL12" s="199">
        <v>0</v>
      </c>
      <c r="GM12" s="199">
        <v>0</v>
      </c>
      <c r="GN12" s="199">
        <v>0</v>
      </c>
      <c r="GO12" s="199">
        <v>0</v>
      </c>
      <c r="GP12" s="199">
        <v>0</v>
      </c>
      <c r="GQ12" s="199">
        <v>0</v>
      </c>
      <c r="GR12" s="199">
        <v>0</v>
      </c>
      <c r="GS12" s="199">
        <v>0</v>
      </c>
      <c r="GT12" s="199">
        <v>0</v>
      </c>
      <c r="GU12" s="199">
        <v>0</v>
      </c>
      <c r="GV12" s="199">
        <v>0</v>
      </c>
      <c r="GW12" s="199">
        <v>0</v>
      </c>
      <c r="GX12" s="199">
        <v>0</v>
      </c>
      <c r="GY12" s="199">
        <v>0</v>
      </c>
      <c r="GZ12" s="199">
        <v>0</v>
      </c>
      <c r="HA12" s="199">
        <v>0</v>
      </c>
      <c r="HB12" s="199">
        <v>0</v>
      </c>
      <c r="HC12" s="199">
        <v>0</v>
      </c>
      <c r="HD12" s="199">
        <v>0</v>
      </c>
      <c r="HE12" s="199">
        <v>0</v>
      </c>
      <c r="HF12" s="199">
        <v>0</v>
      </c>
      <c r="HG12" s="199">
        <v>0</v>
      </c>
      <c r="HH12" s="199">
        <v>0</v>
      </c>
      <c r="HI12" s="199">
        <v>0</v>
      </c>
      <c r="HJ12" s="199">
        <v>0</v>
      </c>
      <c r="HK12" s="199">
        <v>0</v>
      </c>
      <c r="HL12" s="199">
        <v>0</v>
      </c>
      <c r="HM12" s="199">
        <v>0</v>
      </c>
      <c r="HN12" s="199">
        <v>0</v>
      </c>
      <c r="HO12" s="199">
        <v>0</v>
      </c>
      <c r="HP12" s="199">
        <v>0</v>
      </c>
      <c r="HQ12" s="199">
        <v>0</v>
      </c>
      <c r="HR12" s="199">
        <v>0</v>
      </c>
      <c r="HS12" s="199">
        <v>0</v>
      </c>
      <c r="HT12" s="199">
        <v>0</v>
      </c>
      <c r="HU12" s="199">
        <v>0</v>
      </c>
      <c r="HV12" s="199">
        <v>0</v>
      </c>
      <c r="HW12" s="199">
        <v>0</v>
      </c>
      <c r="HX12" s="199">
        <v>0</v>
      </c>
      <c r="HY12" s="199">
        <v>0</v>
      </c>
      <c r="HZ12" s="199">
        <v>0</v>
      </c>
      <c r="IA12" s="199">
        <v>0</v>
      </c>
      <c r="IB12" s="199">
        <v>0</v>
      </c>
      <c r="IC12" s="199">
        <v>0</v>
      </c>
      <c r="ID12" s="199">
        <v>0</v>
      </c>
      <c r="IE12" s="199">
        <v>0</v>
      </c>
      <c r="IF12" s="199">
        <v>0</v>
      </c>
      <c r="IG12" s="199">
        <v>0</v>
      </c>
      <c r="IH12" s="199">
        <v>0</v>
      </c>
      <c r="II12" s="199">
        <v>0</v>
      </c>
      <c r="IJ12" s="199">
        <v>0</v>
      </c>
      <c r="IK12" s="199">
        <v>0</v>
      </c>
      <c r="IL12" s="199">
        <v>0</v>
      </c>
      <c r="IM12" s="199">
        <v>0</v>
      </c>
      <c r="IN12" s="199">
        <v>0</v>
      </c>
      <c r="IO12" s="199">
        <v>0</v>
      </c>
      <c r="IP12" s="199">
        <v>0</v>
      </c>
      <c r="IQ12" s="199">
        <v>0</v>
      </c>
      <c r="IR12" s="199">
        <v>0</v>
      </c>
      <c r="IS12" s="199">
        <v>0</v>
      </c>
      <c r="IT12" s="199">
        <v>0</v>
      </c>
      <c r="IU12" s="199">
        <v>0</v>
      </c>
      <c r="IV12" s="199">
        <v>0</v>
      </c>
      <c r="IW12" s="199">
        <v>0</v>
      </c>
      <c r="IX12" s="199">
        <v>0</v>
      </c>
    </row>
    <row r="13" spans="2:258">
      <c r="B13" s="51" t="s">
        <v>48</v>
      </c>
      <c r="C13" s="40" t="s">
        <v>49</v>
      </c>
      <c r="D13" s="35" t="s">
        <v>211</v>
      </c>
      <c r="E13" s="120" t="s">
        <v>628</v>
      </c>
      <c r="F13" s="121" t="s">
        <v>626</v>
      </c>
      <c r="G13" s="73">
        <v>3053994.9585198029</v>
      </c>
      <c r="H13" s="116">
        <f>SUM(I13:IX13)</f>
        <v>3035344.9206588645</v>
      </c>
      <c r="I13" s="117">
        <v>0</v>
      </c>
      <c r="J13" s="117">
        <v>0</v>
      </c>
      <c r="K13" s="117">
        <v>0</v>
      </c>
      <c r="L13" s="117">
        <v>0</v>
      </c>
      <c r="M13" s="117">
        <v>0</v>
      </c>
      <c r="N13" s="117">
        <v>0</v>
      </c>
      <c r="O13" s="117">
        <v>0</v>
      </c>
      <c r="P13" s="117">
        <v>0</v>
      </c>
      <c r="Q13" s="117">
        <v>0</v>
      </c>
      <c r="R13" s="117">
        <v>0</v>
      </c>
      <c r="S13" s="117">
        <v>0</v>
      </c>
      <c r="T13" s="117">
        <v>0</v>
      </c>
      <c r="U13" s="117">
        <v>0</v>
      </c>
      <c r="V13" s="117">
        <v>0</v>
      </c>
      <c r="W13" s="117">
        <v>0</v>
      </c>
      <c r="X13" s="117">
        <v>0</v>
      </c>
      <c r="Y13" s="117">
        <v>0</v>
      </c>
      <c r="Z13" s="117">
        <v>0</v>
      </c>
      <c r="AA13" s="117">
        <v>0</v>
      </c>
      <c r="AB13" s="117">
        <v>0</v>
      </c>
      <c r="AC13" s="117">
        <v>0</v>
      </c>
      <c r="AD13" s="117">
        <v>0</v>
      </c>
      <c r="AE13" s="117">
        <v>0</v>
      </c>
      <c r="AF13" s="117">
        <v>0</v>
      </c>
      <c r="AG13" s="117">
        <v>0</v>
      </c>
      <c r="AH13" s="117">
        <v>0</v>
      </c>
      <c r="AI13" s="117">
        <v>0</v>
      </c>
      <c r="AJ13" s="117">
        <v>0</v>
      </c>
      <c r="AK13" s="117">
        <v>0</v>
      </c>
      <c r="AL13" s="117">
        <v>0</v>
      </c>
      <c r="AM13" s="117">
        <v>0</v>
      </c>
      <c r="AN13" s="117">
        <v>0</v>
      </c>
      <c r="AO13" s="117">
        <v>0</v>
      </c>
      <c r="AP13" s="117">
        <v>0</v>
      </c>
      <c r="AQ13" s="117">
        <v>0</v>
      </c>
      <c r="AR13" s="117">
        <v>0</v>
      </c>
      <c r="AS13" s="117">
        <v>0</v>
      </c>
      <c r="AT13" s="117">
        <v>0</v>
      </c>
      <c r="AU13" s="117">
        <v>0</v>
      </c>
      <c r="AV13" s="117">
        <v>0</v>
      </c>
      <c r="AW13" s="117">
        <v>0</v>
      </c>
      <c r="AX13" s="117">
        <v>0</v>
      </c>
      <c r="AY13" s="117">
        <v>0</v>
      </c>
      <c r="AZ13" s="117">
        <v>0</v>
      </c>
      <c r="BA13" s="117">
        <v>0</v>
      </c>
      <c r="BB13" s="117">
        <v>0</v>
      </c>
      <c r="BC13" s="117">
        <v>0</v>
      </c>
      <c r="BD13" s="117">
        <v>0</v>
      </c>
      <c r="BE13" s="117">
        <v>0</v>
      </c>
      <c r="BF13" s="117">
        <v>0</v>
      </c>
      <c r="BG13" s="117">
        <v>0</v>
      </c>
      <c r="BH13" s="117">
        <v>0</v>
      </c>
      <c r="BI13" s="117">
        <v>0</v>
      </c>
      <c r="BJ13" s="117">
        <v>0</v>
      </c>
      <c r="BK13" s="117">
        <v>0</v>
      </c>
      <c r="BL13" s="117">
        <v>0</v>
      </c>
      <c r="BM13" s="117">
        <v>0</v>
      </c>
      <c r="BN13" s="117">
        <v>0</v>
      </c>
      <c r="BO13" s="117">
        <v>0</v>
      </c>
      <c r="BP13" s="117">
        <v>0</v>
      </c>
      <c r="BQ13" s="117">
        <v>0</v>
      </c>
      <c r="BR13" s="117">
        <v>0</v>
      </c>
      <c r="BS13" s="117">
        <v>0</v>
      </c>
      <c r="BT13" s="117">
        <v>0</v>
      </c>
      <c r="BU13" s="117">
        <v>0</v>
      </c>
      <c r="BV13" s="117">
        <v>0</v>
      </c>
      <c r="BW13" s="117">
        <v>0</v>
      </c>
      <c r="BX13" s="117">
        <v>0</v>
      </c>
      <c r="BY13" s="117">
        <v>0</v>
      </c>
      <c r="BZ13" s="117">
        <v>0</v>
      </c>
      <c r="CA13" s="117">
        <v>0</v>
      </c>
      <c r="CB13" s="117">
        <v>0</v>
      </c>
      <c r="CC13" s="117">
        <v>0</v>
      </c>
      <c r="CD13" s="117">
        <v>0</v>
      </c>
      <c r="CE13" s="117">
        <v>0</v>
      </c>
      <c r="CF13" s="117">
        <v>0</v>
      </c>
      <c r="CG13" s="117">
        <v>0</v>
      </c>
      <c r="CH13" s="117">
        <v>0</v>
      </c>
      <c r="CI13" s="117">
        <v>0</v>
      </c>
      <c r="CJ13" s="117">
        <v>0</v>
      </c>
      <c r="CK13" s="117">
        <v>0</v>
      </c>
      <c r="CL13" s="117">
        <v>0</v>
      </c>
      <c r="CM13" s="117">
        <v>0</v>
      </c>
      <c r="CN13" s="117">
        <v>0</v>
      </c>
      <c r="CO13" s="117">
        <v>0</v>
      </c>
      <c r="CP13" s="117">
        <v>0</v>
      </c>
      <c r="CQ13" s="117">
        <v>0</v>
      </c>
      <c r="CR13" s="117">
        <v>0</v>
      </c>
      <c r="CS13" s="117">
        <v>0</v>
      </c>
      <c r="CT13" s="117">
        <v>0</v>
      </c>
      <c r="CU13" s="117">
        <v>0</v>
      </c>
      <c r="CV13" s="117">
        <v>0</v>
      </c>
      <c r="CW13" s="117">
        <v>0</v>
      </c>
      <c r="CX13" s="117">
        <v>0</v>
      </c>
      <c r="CY13" s="117">
        <v>0</v>
      </c>
      <c r="CZ13" s="117">
        <v>0</v>
      </c>
      <c r="DA13" s="117">
        <v>0</v>
      </c>
      <c r="DB13" s="117">
        <v>0</v>
      </c>
      <c r="DC13" s="117">
        <v>0</v>
      </c>
      <c r="DD13" s="117">
        <v>0</v>
      </c>
      <c r="DE13" s="117">
        <v>0</v>
      </c>
      <c r="DF13" s="117">
        <v>0</v>
      </c>
      <c r="DG13" s="117">
        <v>0</v>
      </c>
      <c r="DH13" s="117">
        <v>0</v>
      </c>
      <c r="DI13" s="117">
        <v>0</v>
      </c>
      <c r="DJ13" s="117">
        <v>0</v>
      </c>
      <c r="DK13" s="117">
        <v>0</v>
      </c>
      <c r="DL13" s="117">
        <v>0</v>
      </c>
      <c r="DM13" s="117">
        <v>0</v>
      </c>
      <c r="DN13" s="117">
        <v>0</v>
      </c>
      <c r="DO13" s="117">
        <v>0</v>
      </c>
      <c r="DP13" s="117">
        <v>0</v>
      </c>
      <c r="DQ13" s="117">
        <v>0</v>
      </c>
      <c r="DR13" s="117">
        <v>0</v>
      </c>
      <c r="DS13" s="117">
        <v>0</v>
      </c>
      <c r="DT13" s="117">
        <v>0</v>
      </c>
      <c r="DU13" s="117">
        <v>0</v>
      </c>
      <c r="DV13" s="117">
        <v>0</v>
      </c>
      <c r="DW13" s="117">
        <v>0</v>
      </c>
      <c r="DX13" s="117">
        <v>0</v>
      </c>
      <c r="DY13" s="117">
        <v>0</v>
      </c>
      <c r="DZ13" s="117">
        <v>0</v>
      </c>
      <c r="EA13" s="117">
        <v>0</v>
      </c>
      <c r="EB13" s="117">
        <v>0</v>
      </c>
      <c r="EC13" s="117">
        <v>0</v>
      </c>
      <c r="ED13" s="117">
        <v>0</v>
      </c>
      <c r="EE13" s="117">
        <v>0</v>
      </c>
      <c r="EF13" s="117">
        <v>0</v>
      </c>
      <c r="EG13" s="117">
        <v>0</v>
      </c>
      <c r="EH13" s="117">
        <v>0</v>
      </c>
      <c r="EI13" s="117">
        <v>0</v>
      </c>
      <c r="EJ13" s="117">
        <v>0</v>
      </c>
      <c r="EK13" s="117">
        <v>0</v>
      </c>
      <c r="EL13" s="117">
        <v>0</v>
      </c>
      <c r="EM13" s="117">
        <v>0</v>
      </c>
      <c r="EN13" s="117">
        <v>0</v>
      </c>
      <c r="EO13" s="117">
        <v>0</v>
      </c>
      <c r="EP13" s="117">
        <v>0</v>
      </c>
      <c r="EQ13" s="117">
        <v>0</v>
      </c>
      <c r="ER13" s="117">
        <v>0</v>
      </c>
      <c r="ES13" s="117">
        <v>0</v>
      </c>
      <c r="ET13" s="117">
        <v>0</v>
      </c>
      <c r="EU13" s="117">
        <v>0</v>
      </c>
      <c r="EV13" s="117">
        <v>0</v>
      </c>
      <c r="EW13" s="117">
        <v>0</v>
      </c>
      <c r="EX13" s="117">
        <v>0</v>
      </c>
      <c r="EY13" s="117">
        <v>0</v>
      </c>
      <c r="EZ13" s="117">
        <v>0</v>
      </c>
      <c r="FA13" s="117">
        <v>0</v>
      </c>
      <c r="FB13" s="117">
        <v>0</v>
      </c>
      <c r="FC13" s="117">
        <v>0</v>
      </c>
      <c r="FD13" s="117">
        <v>0</v>
      </c>
      <c r="FE13" s="117">
        <v>0</v>
      </c>
      <c r="FF13" s="117">
        <v>0</v>
      </c>
      <c r="FG13" s="117">
        <v>0</v>
      </c>
      <c r="FH13" s="117">
        <v>0</v>
      </c>
      <c r="FI13" s="117">
        <v>0</v>
      </c>
      <c r="FJ13" s="117">
        <v>0</v>
      </c>
      <c r="FK13" s="117">
        <v>0</v>
      </c>
      <c r="FL13" s="117">
        <v>0</v>
      </c>
      <c r="FM13" s="117">
        <v>0</v>
      </c>
      <c r="FN13" s="117">
        <v>0</v>
      </c>
      <c r="FO13" s="117">
        <v>0</v>
      </c>
      <c r="FP13" s="117">
        <v>0</v>
      </c>
      <c r="FQ13" s="117">
        <v>0</v>
      </c>
      <c r="FR13" s="117">
        <v>0</v>
      </c>
      <c r="FS13" s="117">
        <v>0</v>
      </c>
      <c r="FT13" s="117">
        <v>0</v>
      </c>
      <c r="FU13" s="117">
        <v>0</v>
      </c>
      <c r="FV13" s="117">
        <v>0</v>
      </c>
      <c r="FW13" s="117">
        <v>0</v>
      </c>
      <c r="FX13" s="117">
        <v>0</v>
      </c>
      <c r="FY13" s="117">
        <v>0</v>
      </c>
      <c r="FZ13" s="117">
        <v>0</v>
      </c>
      <c r="GA13" s="207"/>
      <c r="GB13" s="117">
        <v>404285.89567</v>
      </c>
      <c r="GC13" s="117">
        <v>2576.9188472712181</v>
      </c>
      <c r="GD13" s="117">
        <v>0</v>
      </c>
      <c r="GE13" s="117">
        <v>35360.701384830878</v>
      </c>
      <c r="GF13" s="117">
        <v>5884.11859</v>
      </c>
      <c r="GG13" s="117">
        <v>0</v>
      </c>
      <c r="GH13" s="117">
        <v>3839.3608764266446</v>
      </c>
      <c r="GI13" s="117">
        <v>214020.61994</v>
      </c>
      <c r="GJ13" s="117">
        <v>10633.454072421664</v>
      </c>
      <c r="GK13" s="117">
        <v>432.93647999999996</v>
      </c>
      <c r="GL13" s="117">
        <v>20688.43527119319</v>
      </c>
      <c r="GM13" s="117">
        <v>133284.11986000001</v>
      </c>
      <c r="GN13" s="117">
        <v>18224.624336895624</v>
      </c>
      <c r="GO13" s="117">
        <v>856.04955000000007</v>
      </c>
      <c r="GP13" s="117">
        <v>220515.26360925502</v>
      </c>
      <c r="GQ13" s="117">
        <v>354269.10106000002</v>
      </c>
      <c r="GR13" s="117">
        <v>12589.444579477069</v>
      </c>
      <c r="GS13" s="117">
        <v>72388.454348001658</v>
      </c>
      <c r="GT13" s="117">
        <v>27030.776856713012</v>
      </c>
      <c r="GU13" s="117">
        <v>9431.3023656360238</v>
      </c>
      <c r="GV13" s="117">
        <v>379.38776509649307</v>
      </c>
      <c r="GW13" s="117">
        <v>13011.427489999998</v>
      </c>
      <c r="GX13" s="117">
        <v>0</v>
      </c>
      <c r="GY13" s="117">
        <v>6055.998219340112</v>
      </c>
      <c r="GZ13" s="117">
        <v>11119.553787404026</v>
      </c>
      <c r="HA13" s="117">
        <v>0</v>
      </c>
      <c r="HB13" s="117">
        <v>9963.9625784395103</v>
      </c>
      <c r="HC13" s="117">
        <v>1682.5751604067234</v>
      </c>
      <c r="HD13" s="117">
        <v>0</v>
      </c>
      <c r="HE13" s="117">
        <v>68174.673269999999</v>
      </c>
      <c r="HF13" s="117">
        <v>5350.3220000000001</v>
      </c>
      <c r="HG13" s="117">
        <v>658741.83100000001</v>
      </c>
      <c r="HH13" s="117">
        <v>97518.33</v>
      </c>
      <c r="HI13" s="117">
        <v>124227.23298999999</v>
      </c>
      <c r="HJ13" s="117">
        <v>111762.94899999999</v>
      </c>
      <c r="HK13" s="117">
        <v>27214.42283409421</v>
      </c>
      <c r="HL13" s="117">
        <v>0</v>
      </c>
      <c r="HM13" s="117">
        <v>0</v>
      </c>
      <c r="HN13" s="117">
        <v>0</v>
      </c>
      <c r="HO13" s="117">
        <v>2081.4925645362109</v>
      </c>
      <c r="HP13" s="117">
        <v>0</v>
      </c>
      <c r="HQ13" s="117">
        <v>145.68778</v>
      </c>
      <c r="HR13" s="117">
        <v>132409.05607128036</v>
      </c>
      <c r="HS13" s="117">
        <v>4123.7151248184273</v>
      </c>
      <c r="HT13" s="117">
        <v>0</v>
      </c>
      <c r="HU13" s="117">
        <v>0</v>
      </c>
      <c r="HV13" s="117">
        <v>0</v>
      </c>
      <c r="HW13" s="117">
        <v>19095.107987030504</v>
      </c>
      <c r="HX13" s="117">
        <v>0.76779414816351932</v>
      </c>
      <c r="HY13" s="117">
        <v>30874.315065470015</v>
      </c>
      <c r="HZ13" s="117">
        <v>2953.9540447188215</v>
      </c>
      <c r="IA13" s="117">
        <v>1537.0251414193815</v>
      </c>
      <c r="IB13" s="117">
        <v>0</v>
      </c>
      <c r="IC13" s="117">
        <v>0</v>
      </c>
      <c r="ID13" s="117">
        <v>22207.74725</v>
      </c>
      <c r="IE13" s="117">
        <v>0</v>
      </c>
      <c r="IF13" s="117">
        <v>4306.8812106246114</v>
      </c>
      <c r="IG13" s="117">
        <v>11823.109249325587</v>
      </c>
      <c r="IH13" s="117">
        <v>0</v>
      </c>
      <c r="II13" s="117">
        <v>0</v>
      </c>
      <c r="IJ13" s="117">
        <v>0</v>
      </c>
      <c r="IK13" s="117">
        <v>1351.0026552189252</v>
      </c>
      <c r="IL13" s="117">
        <v>1160.3745361070762</v>
      </c>
      <c r="IM13" s="117">
        <v>0</v>
      </c>
      <c r="IN13" s="117">
        <v>0</v>
      </c>
      <c r="IO13" s="117">
        <v>65558.523399875485</v>
      </c>
      <c r="IP13" s="117">
        <v>1802.3367877152937</v>
      </c>
      <c r="IQ13" s="117">
        <v>588.0488883585806</v>
      </c>
      <c r="IR13" s="117">
        <v>8393.2725202324127</v>
      </c>
      <c r="IS13" s="117">
        <v>3789.7661173479978</v>
      </c>
      <c r="IT13" s="117">
        <v>751.59383928200873</v>
      </c>
      <c r="IU13" s="117">
        <v>11234.44549232206</v>
      </c>
      <c r="IV13" s="117">
        <v>27642.453346129903</v>
      </c>
      <c r="IW13" s="117">
        <v>0</v>
      </c>
      <c r="IX13" s="117">
        <v>0</v>
      </c>
    </row>
    <row r="14" spans="2:258">
      <c r="B14" s="51" t="s">
        <v>50</v>
      </c>
      <c r="C14" s="40" t="s">
        <v>51</v>
      </c>
      <c r="D14" s="35" t="s">
        <v>193</v>
      </c>
      <c r="E14" s="48"/>
      <c r="F14" s="5"/>
      <c r="G14" s="73"/>
      <c r="H14" s="46">
        <f t="shared" si="7"/>
        <v>0</v>
      </c>
      <c r="GA14" s="206"/>
      <c r="GB14" s="117" t="s">
        <v>36</v>
      </c>
    </row>
    <row r="15" spans="2:258">
      <c r="B15" s="51" t="s">
        <v>52</v>
      </c>
      <c r="C15" s="40" t="s">
        <v>53</v>
      </c>
      <c r="D15" s="35" t="s">
        <v>193</v>
      </c>
      <c r="E15" s="48"/>
      <c r="F15" s="69"/>
      <c r="G15" s="73"/>
      <c r="H15" s="46">
        <f t="shared" si="7"/>
        <v>0</v>
      </c>
      <c r="GA15" s="206"/>
    </row>
    <row r="16" spans="2:258" s="115" customFormat="1" ht="19.5" customHeight="1">
      <c r="B16" s="119" t="s">
        <v>54</v>
      </c>
      <c r="C16" s="4" t="s">
        <v>370</v>
      </c>
      <c r="D16" s="35" t="s">
        <v>362</v>
      </c>
      <c r="E16" s="120" t="s">
        <v>630</v>
      </c>
      <c r="F16" s="121" t="s">
        <v>212</v>
      </c>
      <c r="G16" s="132">
        <v>-1493515.2521269999</v>
      </c>
      <c r="H16" s="133">
        <f>SUM(I16:IX16)</f>
        <v>-1493515.2521269971</v>
      </c>
      <c r="I16" s="135">
        <v>-224550.21788752853</v>
      </c>
      <c r="J16" s="135">
        <v>-32433.284913882544</v>
      </c>
      <c r="K16" s="135">
        <v>0</v>
      </c>
      <c r="L16" s="135">
        <v>-6302.5523967628142</v>
      </c>
      <c r="M16" s="135">
        <v>0</v>
      </c>
      <c r="N16" s="135">
        <v>0</v>
      </c>
      <c r="O16" s="135">
        <v>-2149.4085909939818</v>
      </c>
      <c r="P16" s="135">
        <v>-151227.43307740195</v>
      </c>
      <c r="Q16" s="135">
        <v>-87541.29487445527</v>
      </c>
      <c r="R16" s="135">
        <v>0</v>
      </c>
      <c r="S16" s="135">
        <v>0</v>
      </c>
      <c r="T16" s="135">
        <v>-121428.09711558415</v>
      </c>
      <c r="U16" s="135">
        <v>0</v>
      </c>
      <c r="V16" s="135">
        <v>0</v>
      </c>
      <c r="W16" s="135">
        <v>-8686.4494708445745</v>
      </c>
      <c r="X16" s="135">
        <v>0</v>
      </c>
      <c r="Y16" s="135">
        <v>-175477.06993152108</v>
      </c>
      <c r="Z16" s="135">
        <v>-42535.484540361067</v>
      </c>
      <c r="AA16" s="135">
        <v>0</v>
      </c>
      <c r="AB16" s="135">
        <v>0</v>
      </c>
      <c r="AC16" s="135">
        <v>0</v>
      </c>
      <c r="AD16" s="135">
        <v>0</v>
      </c>
      <c r="AE16" s="135">
        <v>0</v>
      </c>
      <c r="AF16" s="135">
        <v>0</v>
      </c>
      <c r="AG16" s="135">
        <v>0</v>
      </c>
      <c r="AH16" s="135">
        <v>0</v>
      </c>
      <c r="AI16" s="135">
        <v>0</v>
      </c>
      <c r="AJ16" s="135">
        <v>0</v>
      </c>
      <c r="AK16" s="135">
        <v>0</v>
      </c>
      <c r="AL16" s="135">
        <v>-20863.560904752023</v>
      </c>
      <c r="AM16" s="135">
        <v>-21337.518157294046</v>
      </c>
      <c r="AN16" s="135">
        <v>-12985.681676696411</v>
      </c>
      <c r="AO16" s="135">
        <v>0</v>
      </c>
      <c r="AP16" s="135">
        <v>0</v>
      </c>
      <c r="AQ16" s="135">
        <v>0</v>
      </c>
      <c r="AR16" s="135">
        <v>0</v>
      </c>
      <c r="AS16" s="135">
        <v>0</v>
      </c>
      <c r="AT16" s="135">
        <v>0</v>
      </c>
      <c r="AU16" s="135">
        <v>-37789.790412948751</v>
      </c>
      <c r="AV16" s="135">
        <v>0</v>
      </c>
      <c r="AW16" s="135">
        <v>0</v>
      </c>
      <c r="AX16" s="135">
        <v>0</v>
      </c>
      <c r="AY16" s="135">
        <v>0</v>
      </c>
      <c r="AZ16" s="135">
        <v>0</v>
      </c>
      <c r="BA16" s="135">
        <v>0</v>
      </c>
      <c r="BB16" s="135">
        <v>0</v>
      </c>
      <c r="BC16" s="135">
        <v>-9527.2878190495958</v>
      </c>
      <c r="BD16" s="135">
        <v>0</v>
      </c>
      <c r="BE16" s="135">
        <v>0</v>
      </c>
      <c r="BF16" s="135">
        <v>-32702.946669433495</v>
      </c>
      <c r="BG16" s="135">
        <v>0</v>
      </c>
      <c r="BH16" s="135">
        <v>0</v>
      </c>
      <c r="BI16" s="135">
        <v>-51609.047520232416</v>
      </c>
      <c r="BJ16" s="135">
        <v>0</v>
      </c>
      <c r="BK16" s="135">
        <v>0</v>
      </c>
      <c r="BL16" s="135">
        <v>0</v>
      </c>
      <c r="BM16" s="135">
        <v>0</v>
      </c>
      <c r="BN16" s="135">
        <v>-30309.919070346547</v>
      </c>
      <c r="BO16" s="135">
        <v>0</v>
      </c>
      <c r="BP16" s="135">
        <v>-5300.1660095455491</v>
      </c>
      <c r="BQ16" s="135">
        <v>0</v>
      </c>
      <c r="BR16" s="135">
        <v>0</v>
      </c>
      <c r="BS16" s="135">
        <v>0</v>
      </c>
      <c r="BT16" s="135">
        <v>-1249.3255862212079</v>
      </c>
      <c r="BU16" s="135">
        <v>0</v>
      </c>
      <c r="BV16" s="135">
        <v>-3923.5318530815521</v>
      </c>
      <c r="BW16" s="135">
        <v>-8189.9771736874864</v>
      </c>
      <c r="BX16" s="135">
        <v>0</v>
      </c>
      <c r="BY16" s="135">
        <v>0</v>
      </c>
      <c r="BZ16" s="135">
        <v>0</v>
      </c>
      <c r="CA16" s="135">
        <v>0</v>
      </c>
      <c r="CB16" s="135">
        <v>0</v>
      </c>
      <c r="CC16" s="135">
        <v>0</v>
      </c>
      <c r="CD16" s="135">
        <v>0</v>
      </c>
      <c r="CE16" s="135">
        <v>-2391.1599916995224</v>
      </c>
      <c r="CF16" s="135">
        <v>-71809.504046482674</v>
      </c>
      <c r="CG16" s="135">
        <v>0</v>
      </c>
      <c r="CH16" s="135">
        <v>0</v>
      </c>
      <c r="CI16" s="135">
        <v>0</v>
      </c>
      <c r="CJ16" s="135">
        <v>-19808.258974891058</v>
      </c>
      <c r="CK16" s="135">
        <v>0</v>
      </c>
      <c r="CL16" s="135">
        <v>0</v>
      </c>
      <c r="CM16" s="135">
        <v>-14869.163726914298</v>
      </c>
      <c r="CN16" s="135">
        <v>0</v>
      </c>
      <c r="CO16" s="135">
        <v>-121428.09711558415</v>
      </c>
      <c r="CP16" s="135">
        <v>-2423.7393650134882</v>
      </c>
      <c r="CQ16" s="135">
        <v>-1249.3255862212079</v>
      </c>
      <c r="CR16" s="135">
        <v>-29454.139863042124</v>
      </c>
      <c r="CS16" s="135">
        <v>-3501.5563394895207</v>
      </c>
      <c r="CT16" s="135">
        <v>0</v>
      </c>
      <c r="CU16" s="135">
        <v>0</v>
      </c>
      <c r="CV16" s="135">
        <v>-25219.443868022408</v>
      </c>
      <c r="CW16" s="135">
        <v>0</v>
      </c>
      <c r="CX16" s="135">
        <v>0</v>
      </c>
      <c r="CY16" s="135">
        <v>0</v>
      </c>
      <c r="CZ16" s="135">
        <v>0</v>
      </c>
      <c r="DA16" s="135">
        <v>0</v>
      </c>
      <c r="DB16" s="135">
        <v>0</v>
      </c>
      <c r="DC16" s="135">
        <v>0</v>
      </c>
      <c r="DD16" s="135">
        <v>-6119.1118489313139</v>
      </c>
      <c r="DE16" s="135">
        <v>0</v>
      </c>
      <c r="DF16" s="135">
        <v>0</v>
      </c>
      <c r="DG16" s="135">
        <v>0</v>
      </c>
      <c r="DH16" s="135">
        <v>-10529.777962232827</v>
      </c>
      <c r="DI16" s="135">
        <v>0</v>
      </c>
      <c r="DJ16" s="135">
        <v>-550.94417929030919</v>
      </c>
      <c r="DK16" s="135">
        <v>-4747.8730026976546</v>
      </c>
      <c r="DL16" s="135">
        <v>0</v>
      </c>
      <c r="DM16" s="135">
        <v>0</v>
      </c>
      <c r="DN16" s="135">
        <v>-1353.185308155219</v>
      </c>
      <c r="DO16" s="135">
        <v>-61.838555716953721</v>
      </c>
      <c r="DP16" s="135">
        <v>0</v>
      </c>
      <c r="DQ16" s="135">
        <v>0</v>
      </c>
      <c r="DR16" s="135">
        <v>-9525.0051877982987</v>
      </c>
      <c r="DS16" s="135">
        <v>0</v>
      </c>
      <c r="DT16" s="135">
        <v>0</v>
      </c>
      <c r="DU16" s="135">
        <v>0</v>
      </c>
      <c r="DV16" s="135">
        <v>0</v>
      </c>
      <c r="DW16" s="135">
        <v>0</v>
      </c>
      <c r="DX16" s="135">
        <v>0</v>
      </c>
      <c r="DY16" s="135">
        <v>0</v>
      </c>
      <c r="DZ16" s="135">
        <v>-3453.2060593484125</v>
      </c>
      <c r="EA16" s="135">
        <v>0</v>
      </c>
      <c r="EB16" s="135">
        <v>-9532.5793733139653</v>
      </c>
      <c r="EC16" s="135">
        <v>0</v>
      </c>
      <c r="ED16" s="135">
        <v>0</v>
      </c>
      <c r="EE16" s="135">
        <v>-7348.7238016185938</v>
      </c>
      <c r="EF16" s="135">
        <v>0</v>
      </c>
      <c r="EG16" s="135">
        <v>0</v>
      </c>
      <c r="EH16" s="135">
        <v>-12667.773396970326</v>
      </c>
      <c r="EI16" s="135">
        <v>0</v>
      </c>
      <c r="EJ16" s="135">
        <v>0</v>
      </c>
      <c r="EK16" s="135">
        <v>-14648.786055198174</v>
      </c>
      <c r="EL16" s="135">
        <v>-3628.3461299024693</v>
      </c>
      <c r="EM16" s="135">
        <v>0</v>
      </c>
      <c r="EN16" s="135">
        <v>0</v>
      </c>
      <c r="EO16" s="135">
        <v>0</v>
      </c>
      <c r="EP16" s="135">
        <v>-372.2764058933389</v>
      </c>
      <c r="EQ16" s="135">
        <v>-4368.126167254617</v>
      </c>
      <c r="ER16" s="135">
        <v>0</v>
      </c>
      <c r="ES16" s="135">
        <v>-2103.8597219340113</v>
      </c>
      <c r="ET16" s="135">
        <v>0</v>
      </c>
      <c r="EU16" s="135">
        <v>0</v>
      </c>
      <c r="EV16" s="135">
        <v>0</v>
      </c>
      <c r="EW16" s="135">
        <v>-4465.2417514007057</v>
      </c>
      <c r="EX16" s="135">
        <v>-450.30089230130733</v>
      </c>
      <c r="EY16" s="135">
        <v>0</v>
      </c>
      <c r="EZ16" s="135">
        <v>0</v>
      </c>
      <c r="FA16" s="135">
        <v>-627.6198381406931</v>
      </c>
      <c r="FB16" s="135">
        <v>0</v>
      </c>
      <c r="FC16" s="135">
        <v>0</v>
      </c>
      <c r="FD16" s="135">
        <v>-5616.829217680016</v>
      </c>
      <c r="FE16" s="135">
        <v>0</v>
      </c>
      <c r="FF16" s="135">
        <v>-2755.1359203154184</v>
      </c>
      <c r="FG16" s="135">
        <v>-7602.7184063083623</v>
      </c>
      <c r="FH16" s="135">
        <v>0</v>
      </c>
      <c r="FI16" s="135">
        <v>0</v>
      </c>
      <c r="FJ16" s="135">
        <v>0</v>
      </c>
      <c r="FK16" s="135">
        <v>0</v>
      </c>
      <c r="FL16" s="135">
        <v>-636.85411911184895</v>
      </c>
      <c r="FM16" s="135">
        <v>0</v>
      </c>
      <c r="FN16" s="135">
        <v>0</v>
      </c>
      <c r="FO16" s="135">
        <v>0</v>
      </c>
      <c r="FP16" s="135">
        <v>0</v>
      </c>
      <c r="FQ16" s="135">
        <v>0</v>
      </c>
      <c r="FR16" s="135">
        <v>0</v>
      </c>
      <c r="FS16" s="135">
        <v>0</v>
      </c>
      <c r="FT16" s="135">
        <v>0</v>
      </c>
      <c r="FU16" s="135">
        <v>0</v>
      </c>
      <c r="FV16" s="135">
        <v>0</v>
      </c>
      <c r="FW16" s="135">
        <v>0</v>
      </c>
      <c r="FX16" s="135">
        <v>0</v>
      </c>
      <c r="FY16" s="135">
        <v>-74.70429549699108</v>
      </c>
      <c r="FZ16" s="135">
        <v>0</v>
      </c>
      <c r="GA16" s="208"/>
      <c r="GB16" s="135">
        <v>0</v>
      </c>
      <c r="GC16" s="135">
        <v>0</v>
      </c>
      <c r="GD16" s="135">
        <v>0</v>
      </c>
      <c r="GE16" s="135">
        <v>0</v>
      </c>
      <c r="GF16" s="135">
        <v>0</v>
      </c>
      <c r="GG16" s="135">
        <v>0</v>
      </c>
      <c r="GH16" s="135">
        <v>0</v>
      </c>
      <c r="GI16" s="135">
        <v>0</v>
      </c>
      <c r="GJ16" s="135">
        <v>0</v>
      </c>
      <c r="GK16" s="135">
        <v>0</v>
      </c>
      <c r="GL16" s="135">
        <v>0</v>
      </c>
      <c r="GM16" s="135">
        <v>0</v>
      </c>
      <c r="GN16" s="135">
        <v>0</v>
      </c>
      <c r="GO16" s="135">
        <v>0</v>
      </c>
      <c r="GP16" s="135">
        <v>0</v>
      </c>
      <c r="GQ16" s="135">
        <v>0</v>
      </c>
      <c r="GR16" s="135">
        <v>0</v>
      </c>
      <c r="GS16" s="135">
        <v>0</v>
      </c>
      <c r="GT16" s="135">
        <v>0</v>
      </c>
      <c r="GU16" s="135">
        <v>0</v>
      </c>
      <c r="GV16" s="135">
        <v>0</v>
      </c>
      <c r="GW16" s="135">
        <v>0</v>
      </c>
      <c r="GX16" s="135">
        <v>0</v>
      </c>
      <c r="GY16" s="135">
        <v>0</v>
      </c>
      <c r="GZ16" s="135">
        <v>0</v>
      </c>
      <c r="HA16" s="135">
        <v>0</v>
      </c>
      <c r="HB16" s="135">
        <v>0</v>
      </c>
      <c r="HC16" s="135">
        <v>0</v>
      </c>
      <c r="HD16" s="135">
        <v>0</v>
      </c>
      <c r="HE16" s="135">
        <v>0</v>
      </c>
      <c r="HF16" s="135">
        <v>0</v>
      </c>
      <c r="HG16" s="135">
        <v>0</v>
      </c>
      <c r="HH16" s="135">
        <v>0</v>
      </c>
      <c r="HI16" s="135">
        <v>0</v>
      </c>
      <c r="HJ16" s="135">
        <v>0</v>
      </c>
      <c r="HK16" s="135">
        <v>0</v>
      </c>
      <c r="HL16" s="135">
        <v>0</v>
      </c>
      <c r="HM16" s="135">
        <v>0</v>
      </c>
      <c r="HN16" s="135">
        <v>0</v>
      </c>
      <c r="HO16" s="135">
        <v>0</v>
      </c>
      <c r="HP16" s="135">
        <v>0</v>
      </c>
      <c r="HQ16" s="135">
        <v>0</v>
      </c>
      <c r="HR16" s="135">
        <v>0</v>
      </c>
      <c r="HS16" s="135">
        <v>0</v>
      </c>
      <c r="HT16" s="135">
        <v>0</v>
      </c>
      <c r="HU16" s="135">
        <v>0</v>
      </c>
      <c r="HV16" s="135">
        <v>0</v>
      </c>
      <c r="HW16" s="135">
        <v>0</v>
      </c>
      <c r="HX16" s="135">
        <v>0</v>
      </c>
      <c r="HY16" s="135">
        <v>0</v>
      </c>
      <c r="HZ16" s="135">
        <v>0</v>
      </c>
      <c r="IA16" s="135">
        <v>0</v>
      </c>
      <c r="IB16" s="135">
        <v>0</v>
      </c>
      <c r="IC16" s="135">
        <v>0</v>
      </c>
      <c r="ID16" s="135">
        <v>0</v>
      </c>
      <c r="IE16" s="135">
        <v>0</v>
      </c>
      <c r="IF16" s="135">
        <v>0</v>
      </c>
      <c r="IG16" s="135">
        <v>0</v>
      </c>
      <c r="IH16" s="135">
        <v>0</v>
      </c>
      <c r="II16" s="135">
        <v>0</v>
      </c>
      <c r="IJ16" s="135">
        <v>0</v>
      </c>
      <c r="IK16" s="135">
        <v>0</v>
      </c>
      <c r="IL16" s="135">
        <v>0</v>
      </c>
      <c r="IM16" s="135">
        <v>0</v>
      </c>
      <c r="IN16" s="135">
        <v>0</v>
      </c>
      <c r="IO16" s="135">
        <v>0</v>
      </c>
      <c r="IP16" s="135">
        <v>0</v>
      </c>
      <c r="IQ16" s="135">
        <v>0</v>
      </c>
      <c r="IR16" s="135">
        <v>0</v>
      </c>
      <c r="IS16" s="135">
        <v>0</v>
      </c>
      <c r="IT16" s="135">
        <v>0</v>
      </c>
      <c r="IU16" s="135">
        <v>0</v>
      </c>
      <c r="IV16" s="135">
        <v>0</v>
      </c>
      <c r="IW16" s="135">
        <v>0</v>
      </c>
      <c r="IX16" s="135">
        <v>0</v>
      </c>
    </row>
    <row r="17" spans="2:258" s="115" customFormat="1" ht="19.5" customHeight="1">
      <c r="B17" s="119" t="s">
        <v>54</v>
      </c>
      <c r="C17" s="4" t="s">
        <v>629</v>
      </c>
      <c r="D17" s="35" t="s">
        <v>362</v>
      </c>
      <c r="E17" s="120" t="s">
        <v>631</v>
      </c>
      <c r="F17" s="121" t="s">
        <v>212</v>
      </c>
      <c r="G17" s="132">
        <v>37330.395688524586</v>
      </c>
      <c r="H17" s="133">
        <f>SUM(I17:IX17)</f>
        <v>37330.395688524586</v>
      </c>
      <c r="I17" s="135">
        <v>0</v>
      </c>
      <c r="J17" s="135">
        <v>0</v>
      </c>
      <c r="K17" s="135">
        <v>0</v>
      </c>
      <c r="L17" s="135">
        <v>0</v>
      </c>
      <c r="M17" s="135">
        <v>0</v>
      </c>
      <c r="N17" s="135">
        <v>0</v>
      </c>
      <c r="O17" s="135">
        <v>0</v>
      </c>
      <c r="P17" s="135">
        <v>0</v>
      </c>
      <c r="Q17" s="135">
        <v>0</v>
      </c>
      <c r="R17" s="135">
        <v>0</v>
      </c>
      <c r="S17" s="135">
        <v>0</v>
      </c>
      <c r="T17" s="135">
        <v>0</v>
      </c>
      <c r="U17" s="135">
        <v>0</v>
      </c>
      <c r="V17" s="135">
        <v>0</v>
      </c>
      <c r="W17" s="135">
        <v>0</v>
      </c>
      <c r="X17" s="135">
        <v>0</v>
      </c>
      <c r="Y17" s="135">
        <v>0</v>
      </c>
      <c r="Z17" s="135">
        <v>0</v>
      </c>
      <c r="AA17" s="135">
        <v>0</v>
      </c>
      <c r="AB17" s="135">
        <v>0</v>
      </c>
      <c r="AC17" s="135">
        <v>0</v>
      </c>
      <c r="AD17" s="135">
        <v>0</v>
      </c>
      <c r="AE17" s="135">
        <v>0</v>
      </c>
      <c r="AF17" s="135">
        <v>0</v>
      </c>
      <c r="AG17" s="135">
        <v>0</v>
      </c>
      <c r="AH17" s="135">
        <v>0</v>
      </c>
      <c r="AI17" s="135">
        <v>0</v>
      </c>
      <c r="AJ17" s="135">
        <v>0</v>
      </c>
      <c r="AK17" s="135">
        <v>0</v>
      </c>
      <c r="AL17" s="135">
        <v>0</v>
      </c>
      <c r="AM17" s="135">
        <v>0</v>
      </c>
      <c r="AN17" s="135">
        <v>0</v>
      </c>
      <c r="AO17" s="135">
        <v>0</v>
      </c>
      <c r="AP17" s="135">
        <v>0</v>
      </c>
      <c r="AQ17" s="135">
        <v>0</v>
      </c>
      <c r="AR17" s="135">
        <v>0</v>
      </c>
      <c r="AS17" s="135">
        <v>0</v>
      </c>
      <c r="AT17" s="135">
        <v>0</v>
      </c>
      <c r="AU17" s="135">
        <v>0</v>
      </c>
      <c r="AV17" s="135">
        <v>0</v>
      </c>
      <c r="AW17" s="135">
        <v>0</v>
      </c>
      <c r="AX17" s="135">
        <v>0</v>
      </c>
      <c r="AY17" s="135">
        <v>0</v>
      </c>
      <c r="AZ17" s="135">
        <v>0</v>
      </c>
      <c r="BA17" s="135">
        <v>0</v>
      </c>
      <c r="BB17" s="135">
        <v>0</v>
      </c>
      <c r="BC17" s="135">
        <v>0</v>
      </c>
      <c r="BD17" s="135">
        <v>0</v>
      </c>
      <c r="BE17" s="135">
        <v>0</v>
      </c>
      <c r="BF17" s="135">
        <v>0</v>
      </c>
      <c r="BG17" s="135">
        <v>0</v>
      </c>
      <c r="BH17" s="135">
        <v>0</v>
      </c>
      <c r="BI17" s="135">
        <v>0</v>
      </c>
      <c r="BJ17" s="135">
        <v>0</v>
      </c>
      <c r="BK17" s="135">
        <v>0</v>
      </c>
      <c r="BL17" s="135">
        <v>0</v>
      </c>
      <c r="BM17" s="135">
        <v>0</v>
      </c>
      <c r="BN17" s="135">
        <v>0</v>
      </c>
      <c r="BO17" s="135">
        <v>0</v>
      </c>
      <c r="BP17" s="135">
        <v>0</v>
      </c>
      <c r="BQ17" s="135">
        <v>0</v>
      </c>
      <c r="BR17" s="135">
        <v>0</v>
      </c>
      <c r="BS17" s="135">
        <v>0</v>
      </c>
      <c r="BT17" s="135">
        <v>0</v>
      </c>
      <c r="BU17" s="135">
        <v>0</v>
      </c>
      <c r="BV17" s="135">
        <v>0</v>
      </c>
      <c r="BW17" s="135">
        <v>0</v>
      </c>
      <c r="BX17" s="135">
        <v>0</v>
      </c>
      <c r="BY17" s="135">
        <v>0</v>
      </c>
      <c r="BZ17" s="135">
        <v>0</v>
      </c>
      <c r="CA17" s="135">
        <v>0</v>
      </c>
      <c r="CB17" s="135">
        <v>0</v>
      </c>
      <c r="CC17" s="135">
        <v>0</v>
      </c>
      <c r="CD17" s="135">
        <v>0</v>
      </c>
      <c r="CE17" s="135">
        <v>0</v>
      </c>
      <c r="CF17" s="135">
        <v>0</v>
      </c>
      <c r="CG17" s="135">
        <v>0</v>
      </c>
      <c r="CH17" s="135">
        <v>0</v>
      </c>
      <c r="CI17" s="135">
        <v>0</v>
      </c>
      <c r="CJ17" s="135">
        <v>0</v>
      </c>
      <c r="CK17" s="135">
        <v>0</v>
      </c>
      <c r="CL17" s="135">
        <v>0</v>
      </c>
      <c r="CM17" s="135">
        <v>0</v>
      </c>
      <c r="CN17" s="135">
        <v>0</v>
      </c>
      <c r="CO17" s="135">
        <v>0</v>
      </c>
      <c r="CP17" s="135">
        <v>0</v>
      </c>
      <c r="CQ17" s="135">
        <v>0</v>
      </c>
      <c r="CR17" s="135">
        <v>0</v>
      </c>
      <c r="CS17" s="135">
        <v>0</v>
      </c>
      <c r="CT17" s="135">
        <v>0</v>
      </c>
      <c r="CU17" s="135">
        <v>0</v>
      </c>
      <c r="CV17" s="135">
        <v>0</v>
      </c>
      <c r="CW17" s="135">
        <v>0</v>
      </c>
      <c r="CX17" s="135">
        <v>0</v>
      </c>
      <c r="CY17" s="135">
        <v>0</v>
      </c>
      <c r="CZ17" s="135">
        <v>0</v>
      </c>
      <c r="DA17" s="135">
        <v>0</v>
      </c>
      <c r="DB17" s="135">
        <v>0</v>
      </c>
      <c r="DC17" s="135">
        <v>0</v>
      </c>
      <c r="DD17" s="135">
        <v>0</v>
      </c>
      <c r="DE17" s="135">
        <v>0</v>
      </c>
      <c r="DF17" s="135">
        <v>0</v>
      </c>
      <c r="DG17" s="135">
        <v>0</v>
      </c>
      <c r="DH17" s="135">
        <v>0</v>
      </c>
      <c r="DI17" s="135">
        <v>0</v>
      </c>
      <c r="DJ17" s="135">
        <v>0</v>
      </c>
      <c r="DK17" s="135">
        <v>0</v>
      </c>
      <c r="DL17" s="135">
        <v>0</v>
      </c>
      <c r="DM17" s="135">
        <v>0</v>
      </c>
      <c r="DN17" s="135">
        <v>0</v>
      </c>
      <c r="DO17" s="135">
        <v>0</v>
      </c>
      <c r="DP17" s="135">
        <v>0</v>
      </c>
      <c r="DQ17" s="135">
        <v>0</v>
      </c>
      <c r="DR17" s="135">
        <v>0</v>
      </c>
      <c r="DS17" s="135">
        <v>0</v>
      </c>
      <c r="DT17" s="135">
        <v>0</v>
      </c>
      <c r="DU17" s="135">
        <v>0</v>
      </c>
      <c r="DV17" s="135">
        <v>0</v>
      </c>
      <c r="DW17" s="135">
        <v>0</v>
      </c>
      <c r="DX17" s="135">
        <v>0</v>
      </c>
      <c r="DY17" s="135">
        <v>0</v>
      </c>
      <c r="DZ17" s="135">
        <v>0</v>
      </c>
      <c r="EA17" s="135">
        <v>0</v>
      </c>
      <c r="EB17" s="135">
        <v>0</v>
      </c>
      <c r="EC17" s="135">
        <v>0</v>
      </c>
      <c r="ED17" s="135">
        <v>0</v>
      </c>
      <c r="EE17" s="135">
        <v>0</v>
      </c>
      <c r="EF17" s="135">
        <v>0</v>
      </c>
      <c r="EG17" s="135">
        <v>0</v>
      </c>
      <c r="EH17" s="135">
        <v>0</v>
      </c>
      <c r="EI17" s="135">
        <v>0</v>
      </c>
      <c r="EJ17" s="135">
        <v>0</v>
      </c>
      <c r="EK17" s="135">
        <v>0</v>
      </c>
      <c r="EL17" s="135">
        <v>0</v>
      </c>
      <c r="EM17" s="135">
        <v>0</v>
      </c>
      <c r="EN17" s="135">
        <v>0</v>
      </c>
      <c r="EO17" s="135">
        <v>0</v>
      </c>
      <c r="EP17" s="135">
        <v>0</v>
      </c>
      <c r="EQ17" s="135">
        <v>0</v>
      </c>
      <c r="ER17" s="135">
        <v>0</v>
      </c>
      <c r="ES17" s="135">
        <v>0</v>
      </c>
      <c r="ET17" s="135">
        <v>0</v>
      </c>
      <c r="EU17" s="135">
        <v>0</v>
      </c>
      <c r="EV17" s="135">
        <v>0</v>
      </c>
      <c r="EW17" s="135">
        <v>0</v>
      </c>
      <c r="EX17" s="135">
        <v>0</v>
      </c>
      <c r="EY17" s="135">
        <v>0</v>
      </c>
      <c r="EZ17" s="135">
        <v>0</v>
      </c>
      <c r="FA17" s="135">
        <v>0</v>
      </c>
      <c r="FB17" s="135">
        <v>0</v>
      </c>
      <c r="FC17" s="135">
        <v>0</v>
      </c>
      <c r="FD17" s="135">
        <v>0</v>
      </c>
      <c r="FE17" s="135">
        <v>0</v>
      </c>
      <c r="FF17" s="135">
        <v>0</v>
      </c>
      <c r="FG17" s="135">
        <v>0</v>
      </c>
      <c r="FH17" s="135">
        <v>0</v>
      </c>
      <c r="FI17" s="135">
        <v>0</v>
      </c>
      <c r="FJ17" s="135">
        <v>0</v>
      </c>
      <c r="FK17" s="135">
        <v>0</v>
      </c>
      <c r="FL17" s="135">
        <v>0</v>
      </c>
      <c r="FM17" s="135">
        <v>0</v>
      </c>
      <c r="FN17" s="135">
        <v>0</v>
      </c>
      <c r="FO17" s="135">
        <v>0</v>
      </c>
      <c r="FP17" s="135">
        <v>0</v>
      </c>
      <c r="FQ17" s="135">
        <v>0</v>
      </c>
      <c r="FR17" s="135">
        <v>0</v>
      </c>
      <c r="FS17" s="135">
        <v>0</v>
      </c>
      <c r="FT17" s="135">
        <v>0</v>
      </c>
      <c r="FU17" s="135">
        <v>0</v>
      </c>
      <c r="FV17" s="135">
        <v>0</v>
      </c>
      <c r="FW17" s="135">
        <v>0</v>
      </c>
      <c r="FX17" s="135">
        <v>0</v>
      </c>
      <c r="FY17" s="135">
        <v>0</v>
      </c>
      <c r="FZ17" s="135">
        <v>0</v>
      </c>
      <c r="GA17" s="208"/>
      <c r="GB17" s="130">
        <v>2257.0874121186966</v>
      </c>
      <c r="GC17" s="130">
        <v>571.34535526042748</v>
      </c>
      <c r="GD17" s="130">
        <v>0</v>
      </c>
      <c r="GE17" s="130">
        <v>654.8420632911392</v>
      </c>
      <c r="GF17" s="130">
        <v>894.22523002697653</v>
      </c>
      <c r="GG17" s="130">
        <v>0</v>
      </c>
      <c r="GH17" s="130">
        <v>449.81161008507991</v>
      </c>
      <c r="GI17" s="130">
        <v>3.1371249221830255</v>
      </c>
      <c r="GJ17" s="130">
        <v>553.14763457148786</v>
      </c>
      <c r="GK17" s="130">
        <v>0</v>
      </c>
      <c r="GL17" s="130">
        <v>0</v>
      </c>
      <c r="GM17" s="130">
        <v>0</v>
      </c>
      <c r="GN17" s="130">
        <v>0</v>
      </c>
      <c r="GO17" s="130">
        <v>0</v>
      </c>
      <c r="GP17" s="130">
        <v>47.743307740195057</v>
      </c>
      <c r="GQ17" s="130">
        <v>0</v>
      </c>
      <c r="GR17" s="130">
        <v>0</v>
      </c>
      <c r="GS17" s="130">
        <v>234.32288835858063</v>
      </c>
      <c r="GT17" s="130">
        <v>0</v>
      </c>
      <c r="GU17" s="130">
        <v>0.70781998339904539</v>
      </c>
      <c r="GV17" s="130">
        <v>133.01815459638931</v>
      </c>
      <c r="GW17" s="130">
        <v>0</v>
      </c>
      <c r="GX17" s="130">
        <v>0</v>
      </c>
      <c r="GY17" s="130">
        <v>201.5081366466072</v>
      </c>
      <c r="GZ17" s="130">
        <v>268.07416549076572</v>
      </c>
      <c r="HA17" s="130">
        <v>0</v>
      </c>
      <c r="HB17" s="130">
        <v>0</v>
      </c>
      <c r="HC17" s="130">
        <v>0</v>
      </c>
      <c r="HD17" s="130">
        <v>0</v>
      </c>
      <c r="HE17" s="130">
        <v>0</v>
      </c>
      <c r="HF17" s="130">
        <v>0</v>
      </c>
      <c r="HG17" s="130">
        <v>8338.0668158331609</v>
      </c>
      <c r="HH17" s="130">
        <v>0</v>
      </c>
      <c r="HI17" s="130">
        <v>1148.155741128865</v>
      </c>
      <c r="HJ17" s="130">
        <v>2740.0017737082385</v>
      </c>
      <c r="HK17" s="130">
        <v>0</v>
      </c>
      <c r="HL17" s="130">
        <v>0</v>
      </c>
      <c r="HM17" s="130">
        <v>0</v>
      </c>
      <c r="HN17" s="130">
        <v>253.52423272463167</v>
      </c>
      <c r="HO17" s="130">
        <v>116.93108165594522</v>
      </c>
      <c r="HP17" s="130">
        <v>0</v>
      </c>
      <c r="HQ17" s="130">
        <v>0</v>
      </c>
      <c r="HR17" s="130">
        <v>9959.0955609047523</v>
      </c>
      <c r="HS17" s="130">
        <v>25.836205644324551</v>
      </c>
      <c r="HT17" s="130">
        <v>0</v>
      </c>
      <c r="HU17" s="130">
        <v>0</v>
      </c>
      <c r="HV17" s="130">
        <v>0</v>
      </c>
      <c r="HW17" s="130">
        <v>0</v>
      </c>
      <c r="HX17" s="130">
        <v>0</v>
      </c>
      <c r="HY17" s="130">
        <v>364.90889199003942</v>
      </c>
      <c r="HZ17" s="130">
        <v>0</v>
      </c>
      <c r="IA17" s="130">
        <v>63.941396866569825</v>
      </c>
      <c r="IB17" s="130">
        <v>0</v>
      </c>
      <c r="IC17" s="130">
        <v>0</v>
      </c>
      <c r="ID17" s="130">
        <v>0</v>
      </c>
      <c r="IE17" s="130">
        <v>205.33597582485993</v>
      </c>
      <c r="IF17" s="130">
        <v>338.43930161859305</v>
      </c>
      <c r="IG17" s="130">
        <v>289.74924932558628</v>
      </c>
      <c r="IH17" s="130">
        <v>0</v>
      </c>
      <c r="II17" s="130">
        <v>76.617296845818643</v>
      </c>
      <c r="IJ17" s="130">
        <v>0</v>
      </c>
      <c r="IK17" s="130">
        <v>74.812913260012451</v>
      </c>
      <c r="IL17" s="130">
        <v>0</v>
      </c>
      <c r="IM17" s="130">
        <v>416.85071529362938</v>
      </c>
      <c r="IN17" s="130">
        <v>0</v>
      </c>
      <c r="IO17" s="130">
        <v>3204.4167457978833</v>
      </c>
      <c r="IP17" s="130">
        <v>129.9028804731272</v>
      </c>
      <c r="IQ17" s="130">
        <v>0.48624320398422904</v>
      </c>
      <c r="IR17" s="130">
        <v>319.80932164349446</v>
      </c>
      <c r="IS17" s="130">
        <v>0</v>
      </c>
      <c r="IT17" s="130">
        <v>0</v>
      </c>
      <c r="IU17" s="130">
        <v>0</v>
      </c>
      <c r="IV17" s="130">
        <v>2994.5424416891469</v>
      </c>
      <c r="IW17" s="130">
        <v>0</v>
      </c>
      <c r="IX17" s="130">
        <v>0</v>
      </c>
    </row>
    <row r="18" spans="2:258">
      <c r="B18" s="58" t="s">
        <v>55</v>
      </c>
      <c r="C18" s="56" t="s">
        <v>56</v>
      </c>
      <c r="D18" s="7"/>
      <c r="E18" s="48"/>
      <c r="F18" s="69"/>
      <c r="G18" s="73"/>
      <c r="H18" s="133">
        <f t="shared" si="7"/>
        <v>0</v>
      </c>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c r="CE18" s="136"/>
      <c r="CF18" s="136"/>
      <c r="CG18" s="136"/>
      <c r="CH18" s="136"/>
      <c r="CI18" s="136"/>
      <c r="CJ18" s="136"/>
      <c r="CK18" s="136"/>
      <c r="CL18" s="136"/>
      <c r="CM18" s="136"/>
      <c r="CN18" s="136"/>
      <c r="CO18" s="136"/>
      <c r="CP18" s="136"/>
      <c r="CQ18" s="136"/>
      <c r="CR18" s="136"/>
      <c r="CS18" s="136"/>
      <c r="CT18" s="136"/>
      <c r="CU18" s="136"/>
      <c r="CV18" s="136"/>
      <c r="CW18" s="136"/>
      <c r="CX18" s="136"/>
      <c r="CY18" s="136"/>
      <c r="CZ18" s="136"/>
      <c r="DA18" s="136"/>
      <c r="DB18" s="136"/>
      <c r="DC18" s="136"/>
      <c r="DD18" s="136"/>
      <c r="DE18" s="136"/>
      <c r="DF18" s="136"/>
      <c r="DG18" s="136"/>
      <c r="DH18" s="136"/>
      <c r="DI18" s="136"/>
      <c r="DJ18" s="136"/>
      <c r="DK18" s="136"/>
      <c r="DL18" s="136"/>
      <c r="DM18" s="136"/>
      <c r="DN18" s="136"/>
      <c r="DO18" s="136"/>
      <c r="DP18" s="136"/>
      <c r="DQ18" s="136"/>
      <c r="DR18" s="136"/>
      <c r="DS18" s="136"/>
      <c r="DT18" s="136"/>
      <c r="DU18" s="136"/>
      <c r="DV18" s="136"/>
      <c r="DW18" s="136"/>
      <c r="DX18" s="136"/>
      <c r="DY18" s="136"/>
      <c r="DZ18" s="136"/>
      <c r="EA18" s="136"/>
      <c r="EB18" s="136"/>
      <c r="EC18" s="136"/>
      <c r="ED18" s="136"/>
      <c r="EE18" s="136"/>
      <c r="EF18" s="136"/>
      <c r="EG18" s="136"/>
      <c r="EH18" s="136"/>
      <c r="EI18" s="136"/>
      <c r="EJ18" s="136"/>
      <c r="EK18" s="136"/>
      <c r="EL18" s="136"/>
      <c r="EM18" s="136"/>
      <c r="EN18" s="136"/>
      <c r="EO18" s="136"/>
      <c r="EP18" s="136"/>
      <c r="EQ18" s="136"/>
      <c r="ER18" s="136"/>
      <c r="ES18" s="136"/>
      <c r="ET18" s="136"/>
      <c r="EU18" s="136"/>
      <c r="EV18" s="136"/>
      <c r="EW18" s="136"/>
      <c r="EX18" s="136"/>
      <c r="EY18" s="136"/>
      <c r="EZ18" s="136"/>
      <c r="FA18" s="136"/>
      <c r="FB18" s="136"/>
      <c r="FC18" s="136"/>
      <c r="FD18" s="136"/>
      <c r="FE18" s="136"/>
      <c r="FF18" s="136"/>
      <c r="FG18" s="136"/>
      <c r="FH18" s="136"/>
      <c r="FI18" s="136"/>
      <c r="FJ18" s="136"/>
      <c r="FK18" s="136"/>
      <c r="FL18" s="136"/>
      <c r="FM18" s="136"/>
      <c r="FN18" s="136"/>
      <c r="FO18" s="136"/>
      <c r="FP18" s="136"/>
      <c r="FQ18" s="136"/>
      <c r="FR18" s="136"/>
      <c r="FS18" s="136"/>
      <c r="FT18" s="136"/>
      <c r="FU18" s="136"/>
      <c r="FV18" s="136"/>
      <c r="FW18" s="136"/>
      <c r="FX18" s="136"/>
      <c r="FY18" s="136"/>
      <c r="FZ18" s="136"/>
      <c r="GA18" s="209"/>
    </row>
    <row r="19" spans="2:258">
      <c r="B19" s="51" t="s">
        <v>57</v>
      </c>
      <c r="C19" s="40" t="s">
        <v>366</v>
      </c>
      <c r="D19" s="35" t="s">
        <v>362</v>
      </c>
      <c r="E19" s="120" t="s">
        <v>632</v>
      </c>
      <c r="F19" s="121" t="s">
        <v>212</v>
      </c>
      <c r="G19" s="142">
        <v>-722535.58829632704</v>
      </c>
      <c r="H19" s="133">
        <f>SUM(I19:IX19)</f>
        <v>-722535.58829632693</v>
      </c>
      <c r="I19" s="134">
        <v>-76476.03237186138</v>
      </c>
      <c r="J19" s="134">
        <v>-23896.244034031955</v>
      </c>
      <c r="K19" s="134">
        <v>0</v>
      </c>
      <c r="L19" s="134">
        <v>-7356.8167669641007</v>
      </c>
      <c r="M19" s="134">
        <v>0</v>
      </c>
      <c r="N19" s="134">
        <v>0</v>
      </c>
      <c r="O19" s="134">
        <v>0</v>
      </c>
      <c r="P19" s="134">
        <v>-122260.21996264785</v>
      </c>
      <c r="Q19" s="134">
        <v>-11109.358788130317</v>
      </c>
      <c r="R19" s="134">
        <v>0</v>
      </c>
      <c r="S19" s="134">
        <v>0</v>
      </c>
      <c r="T19" s="134">
        <v>-6157.6053123054571</v>
      </c>
      <c r="U19" s="134">
        <v>0</v>
      </c>
      <c r="V19" s="134">
        <v>0</v>
      </c>
      <c r="W19" s="134">
        <v>-247.14671093587882</v>
      </c>
      <c r="X19" s="134">
        <v>0</v>
      </c>
      <c r="Y19" s="134">
        <v>-140439.61402780662</v>
      </c>
      <c r="Z19" s="134">
        <v>-23862.938368956216</v>
      </c>
      <c r="AA19" s="134">
        <v>0</v>
      </c>
      <c r="AB19" s="134">
        <v>0</v>
      </c>
      <c r="AC19" s="134">
        <v>0</v>
      </c>
      <c r="AD19" s="134">
        <v>0</v>
      </c>
      <c r="AE19" s="134">
        <v>0</v>
      </c>
      <c r="AF19" s="134">
        <v>0</v>
      </c>
      <c r="AG19" s="134">
        <v>0</v>
      </c>
      <c r="AH19" s="134">
        <v>0</v>
      </c>
      <c r="AI19" s="134">
        <v>0</v>
      </c>
      <c r="AJ19" s="134">
        <v>0</v>
      </c>
      <c r="AK19" s="134">
        <v>0</v>
      </c>
      <c r="AL19" s="134">
        <v>-1542.8512139448019</v>
      </c>
      <c r="AM19" s="134">
        <v>-1884.1045860136958</v>
      </c>
      <c r="AN19" s="134">
        <v>-10880.473127204814</v>
      </c>
      <c r="AO19" s="134">
        <v>0</v>
      </c>
      <c r="AP19" s="134">
        <v>0</v>
      </c>
      <c r="AQ19" s="134">
        <v>0</v>
      </c>
      <c r="AR19" s="134">
        <v>0</v>
      </c>
      <c r="AS19" s="134">
        <v>0</v>
      </c>
      <c r="AT19" s="134">
        <v>0</v>
      </c>
      <c r="AU19" s="134">
        <v>-36480.701390329938</v>
      </c>
      <c r="AV19" s="134">
        <v>0</v>
      </c>
      <c r="AW19" s="134">
        <v>0</v>
      </c>
      <c r="AX19" s="134">
        <v>0</v>
      </c>
      <c r="AY19" s="134">
        <v>0</v>
      </c>
      <c r="AZ19" s="134">
        <v>0</v>
      </c>
      <c r="BA19" s="134">
        <v>0</v>
      </c>
      <c r="BB19" s="134">
        <v>0</v>
      </c>
      <c r="BC19" s="134">
        <v>0</v>
      </c>
      <c r="BD19" s="134">
        <v>0</v>
      </c>
      <c r="BE19" s="134">
        <v>0</v>
      </c>
      <c r="BF19" s="134">
        <v>-3594.4179290309194</v>
      </c>
      <c r="BG19" s="134">
        <v>0</v>
      </c>
      <c r="BH19" s="134">
        <v>0</v>
      </c>
      <c r="BI19" s="134">
        <v>-53140.381821954761</v>
      </c>
      <c r="BJ19" s="134">
        <v>0</v>
      </c>
      <c r="BK19" s="134">
        <v>0</v>
      </c>
      <c r="BL19" s="134">
        <v>0</v>
      </c>
      <c r="BM19" s="134">
        <v>0</v>
      </c>
      <c r="BN19" s="134">
        <v>-4411.9111848931307</v>
      </c>
      <c r="BO19" s="134">
        <v>0</v>
      </c>
      <c r="BP19" s="134">
        <v>-131.04378501763853</v>
      </c>
      <c r="BQ19" s="134">
        <v>0</v>
      </c>
      <c r="BR19" s="134">
        <v>0</v>
      </c>
      <c r="BS19" s="134">
        <v>0</v>
      </c>
      <c r="BT19" s="134">
        <v>-1967.3168707200664</v>
      </c>
      <c r="BU19" s="134">
        <v>0</v>
      </c>
      <c r="BV19" s="134">
        <v>0</v>
      </c>
      <c r="BW19" s="134">
        <v>-19430.794770699315</v>
      </c>
      <c r="BX19" s="134">
        <v>0</v>
      </c>
      <c r="BY19" s="134">
        <v>0</v>
      </c>
      <c r="BZ19" s="134">
        <v>0</v>
      </c>
      <c r="CA19" s="134">
        <v>-5577.9207304419997</v>
      </c>
      <c r="CB19" s="134">
        <v>0</v>
      </c>
      <c r="CC19" s="134">
        <v>0</v>
      </c>
      <c r="CD19" s="134">
        <v>0</v>
      </c>
      <c r="CE19" s="134">
        <v>0</v>
      </c>
      <c r="CF19" s="134">
        <v>-53026.872795185722</v>
      </c>
      <c r="CG19" s="134">
        <v>0</v>
      </c>
      <c r="CH19" s="134">
        <v>0</v>
      </c>
      <c r="CI19" s="134">
        <v>0</v>
      </c>
      <c r="CJ19" s="134">
        <v>0</v>
      </c>
      <c r="CK19" s="134">
        <v>0</v>
      </c>
      <c r="CL19" s="134">
        <v>0</v>
      </c>
      <c r="CM19" s="134">
        <v>-7918.1365428512145</v>
      </c>
      <c r="CN19" s="134">
        <v>0</v>
      </c>
      <c r="CO19" s="134">
        <v>-6157.6053123054571</v>
      </c>
      <c r="CP19" s="134">
        <v>-660.71799128449879</v>
      </c>
      <c r="CQ19" s="134">
        <v>-1967.3168707200664</v>
      </c>
      <c r="CR19" s="134">
        <v>-10159.369163726915</v>
      </c>
      <c r="CS19" s="134">
        <v>-2385.142145673376</v>
      </c>
      <c r="CT19" s="134">
        <v>0</v>
      </c>
      <c r="CU19" s="134">
        <v>0</v>
      </c>
      <c r="CV19" s="134">
        <v>-16451.960987756796</v>
      </c>
      <c r="CW19" s="134">
        <v>0</v>
      </c>
      <c r="CX19" s="134">
        <v>0</v>
      </c>
      <c r="CY19" s="134">
        <v>0</v>
      </c>
      <c r="CZ19" s="134">
        <v>0</v>
      </c>
      <c r="DA19" s="134">
        <v>0</v>
      </c>
      <c r="DB19" s="134">
        <v>0</v>
      </c>
      <c r="DC19" s="134">
        <v>0</v>
      </c>
      <c r="DD19" s="134">
        <v>-1115.8954139863042</v>
      </c>
      <c r="DE19" s="134">
        <v>0</v>
      </c>
      <c r="DF19" s="134">
        <v>0</v>
      </c>
      <c r="DG19" s="134">
        <v>0</v>
      </c>
      <c r="DH19" s="134">
        <v>-26333.99045445113</v>
      </c>
      <c r="DI19" s="134">
        <v>0</v>
      </c>
      <c r="DJ19" s="134">
        <v>-182.19547623988379</v>
      </c>
      <c r="DK19" s="134">
        <v>-24.175140070554058</v>
      </c>
      <c r="DL19" s="134">
        <v>0</v>
      </c>
      <c r="DM19" s="134">
        <v>0</v>
      </c>
      <c r="DN19" s="134">
        <v>-620.46067648889812</v>
      </c>
      <c r="DO19" s="134">
        <v>0</v>
      </c>
      <c r="DP19" s="134">
        <v>0</v>
      </c>
      <c r="DQ19" s="134">
        <v>0</v>
      </c>
      <c r="DR19" s="134">
        <v>-3996.7835650549905</v>
      </c>
      <c r="DS19" s="134">
        <v>0</v>
      </c>
      <c r="DT19" s="134">
        <v>0</v>
      </c>
      <c r="DU19" s="134">
        <v>0</v>
      </c>
      <c r="DV19" s="134">
        <v>0</v>
      </c>
      <c r="DW19" s="134">
        <v>0</v>
      </c>
      <c r="DX19" s="134">
        <v>0</v>
      </c>
      <c r="DY19" s="134">
        <v>0</v>
      </c>
      <c r="DZ19" s="134">
        <v>-1492.1145465864288</v>
      </c>
      <c r="EA19" s="134">
        <v>0</v>
      </c>
      <c r="EB19" s="134">
        <v>-15034.758248599293</v>
      </c>
      <c r="EC19" s="134">
        <v>0</v>
      </c>
      <c r="ED19" s="134">
        <v>0</v>
      </c>
      <c r="EE19" s="134">
        <v>-2636.5428512139447</v>
      </c>
      <c r="EF19" s="134">
        <v>0</v>
      </c>
      <c r="EG19" s="134">
        <v>0</v>
      </c>
      <c r="EH19" s="134">
        <v>-2573.7704918032787</v>
      </c>
      <c r="EI19" s="134">
        <v>0</v>
      </c>
      <c r="EJ19" s="134">
        <v>0</v>
      </c>
      <c r="EK19" s="134">
        <v>-1153.0400498028637</v>
      </c>
      <c r="EL19" s="134">
        <v>-2067.3376219132601</v>
      </c>
      <c r="EM19" s="134">
        <v>0</v>
      </c>
      <c r="EN19" s="134">
        <v>0</v>
      </c>
      <c r="EO19" s="134">
        <v>0</v>
      </c>
      <c r="EP19" s="134">
        <v>-527.39157501556349</v>
      </c>
      <c r="EQ19" s="134">
        <v>-989.93567130109977</v>
      </c>
      <c r="ER19" s="134">
        <v>0</v>
      </c>
      <c r="ES19" s="134">
        <v>-912.0149408590994</v>
      </c>
      <c r="ET19" s="134">
        <v>0</v>
      </c>
      <c r="EU19" s="134">
        <v>0</v>
      </c>
      <c r="EV19" s="134">
        <v>0</v>
      </c>
      <c r="EW19" s="134">
        <v>-40.568582693504879</v>
      </c>
      <c r="EX19" s="134">
        <v>-167.56588503838969</v>
      </c>
      <c r="EY19" s="134">
        <v>0</v>
      </c>
      <c r="EZ19" s="134">
        <v>0</v>
      </c>
      <c r="FA19" s="134">
        <v>-1562.4610915127619</v>
      </c>
      <c r="FB19" s="134">
        <v>0</v>
      </c>
      <c r="FC19" s="134">
        <v>0</v>
      </c>
      <c r="FD19" s="134">
        <v>0</v>
      </c>
      <c r="FE19" s="134">
        <v>0</v>
      </c>
      <c r="FF19" s="134">
        <v>-862.31583316040667</v>
      </c>
      <c r="FG19" s="134">
        <v>-1208.8607594936709</v>
      </c>
      <c r="FH19" s="134">
        <v>0</v>
      </c>
      <c r="FI19" s="134">
        <v>0</v>
      </c>
      <c r="FJ19" s="134">
        <v>0</v>
      </c>
      <c r="FK19" s="134">
        <v>0</v>
      </c>
      <c r="FL19" s="134">
        <v>0</v>
      </c>
      <c r="FM19" s="134">
        <v>-247.14671093587882</v>
      </c>
      <c r="FN19" s="134">
        <v>-4411.9111848931307</v>
      </c>
      <c r="FO19" s="134">
        <v>-131.04378501763853</v>
      </c>
      <c r="FP19" s="134">
        <v>-1967.3168707200664</v>
      </c>
      <c r="FQ19" s="134">
        <v>0</v>
      </c>
      <c r="FR19" s="134">
        <v>-1492.1145465864288</v>
      </c>
      <c r="FS19" s="134">
        <v>0</v>
      </c>
      <c r="FT19" s="134">
        <v>-1208.8607594936709</v>
      </c>
      <c r="FU19" s="134">
        <v>0</v>
      </c>
      <c r="FV19" s="134">
        <v>0</v>
      </c>
      <c r="FW19" s="134">
        <v>0</v>
      </c>
      <c r="FX19" s="134">
        <v>0</v>
      </c>
      <c r="FY19" s="134">
        <v>0</v>
      </c>
      <c r="FZ19" s="134">
        <v>0</v>
      </c>
      <c r="GA19" s="210"/>
    </row>
    <row r="20" spans="2:258">
      <c r="B20" s="51" t="s">
        <v>58</v>
      </c>
      <c r="C20" s="40" t="s">
        <v>59</v>
      </c>
      <c r="D20" s="35" t="s">
        <v>193</v>
      </c>
      <c r="E20" s="48"/>
      <c r="F20" s="69"/>
      <c r="G20" s="73"/>
      <c r="H20" s="46">
        <f t="shared" si="7"/>
        <v>0</v>
      </c>
      <c r="GA20" s="206"/>
    </row>
    <row r="21" spans="2:258">
      <c r="B21" s="58" t="s">
        <v>60</v>
      </c>
      <c r="C21" s="56" t="s">
        <v>61</v>
      </c>
      <c r="D21" s="8"/>
      <c r="E21" s="48"/>
      <c r="F21" s="69"/>
      <c r="G21" s="73"/>
      <c r="H21" s="46">
        <f t="shared" si="7"/>
        <v>0</v>
      </c>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c r="BT21" s="118"/>
      <c r="BU21" s="118"/>
      <c r="BV21" s="118"/>
      <c r="BW21" s="118"/>
      <c r="BX21" s="118"/>
      <c r="BY21" s="118"/>
      <c r="BZ21" s="118"/>
      <c r="CA21" s="118"/>
      <c r="CB21" s="118"/>
      <c r="CC21" s="118"/>
      <c r="CD21" s="118"/>
      <c r="CE21" s="118"/>
      <c r="CF21" s="118"/>
      <c r="CG21" s="118"/>
      <c r="CH21" s="118"/>
      <c r="CI21" s="118"/>
      <c r="CJ21" s="118"/>
      <c r="CK21" s="118"/>
      <c r="CL21" s="118"/>
      <c r="CM21" s="118"/>
      <c r="CN21" s="118"/>
      <c r="CO21" s="118"/>
      <c r="CP21" s="118"/>
      <c r="CQ21" s="118"/>
      <c r="CR21" s="118"/>
      <c r="CS21" s="118"/>
      <c r="CT21" s="118"/>
      <c r="CU21" s="118"/>
      <c r="CV21" s="118"/>
      <c r="CW21" s="118"/>
      <c r="CX21" s="118"/>
      <c r="CY21" s="118"/>
      <c r="CZ21" s="118"/>
      <c r="DA21" s="118"/>
      <c r="DB21" s="118"/>
      <c r="DC21" s="118"/>
      <c r="DD21" s="118"/>
      <c r="DE21" s="118"/>
      <c r="DF21" s="118"/>
      <c r="DG21" s="118"/>
      <c r="DH21" s="118"/>
      <c r="DI21" s="118"/>
      <c r="DJ21" s="118"/>
      <c r="DK21" s="118"/>
      <c r="DL21" s="118"/>
      <c r="DM21" s="118"/>
      <c r="DN21" s="118"/>
      <c r="DO21" s="118"/>
      <c r="DP21" s="118"/>
      <c r="DQ21" s="118"/>
      <c r="DR21" s="118"/>
      <c r="DS21" s="118"/>
      <c r="DT21" s="118"/>
      <c r="DU21" s="118"/>
      <c r="DV21" s="118"/>
      <c r="DW21" s="118"/>
      <c r="DX21" s="118"/>
      <c r="DY21" s="118"/>
      <c r="DZ21" s="118"/>
      <c r="EA21" s="118"/>
      <c r="EB21" s="118"/>
      <c r="EC21" s="118"/>
      <c r="ED21" s="118"/>
      <c r="EE21" s="118"/>
      <c r="EF21" s="118"/>
      <c r="EG21" s="118"/>
      <c r="EH21" s="118"/>
      <c r="EI21" s="118"/>
      <c r="EJ21" s="118"/>
      <c r="EK21" s="118"/>
      <c r="EL21" s="118"/>
      <c r="EM21" s="118"/>
      <c r="EN21" s="118"/>
      <c r="EO21" s="118"/>
      <c r="EP21" s="118"/>
      <c r="EQ21" s="118"/>
      <c r="ER21" s="118"/>
      <c r="ES21" s="118"/>
      <c r="ET21" s="118"/>
      <c r="EU21" s="118"/>
      <c r="EV21" s="118"/>
      <c r="EW21" s="118"/>
      <c r="EX21" s="118"/>
      <c r="EY21" s="118"/>
      <c r="EZ21" s="118"/>
      <c r="FA21" s="118"/>
      <c r="FB21" s="118"/>
      <c r="FC21" s="118"/>
      <c r="FD21" s="118"/>
      <c r="FE21" s="118"/>
      <c r="FF21" s="118"/>
      <c r="FG21" s="118"/>
      <c r="FH21" s="118"/>
      <c r="FI21" s="118"/>
      <c r="FJ21" s="118"/>
      <c r="FK21" s="118"/>
      <c r="FL21" s="118"/>
      <c r="FM21" s="118"/>
      <c r="FN21" s="118"/>
      <c r="FO21" s="118"/>
      <c r="FP21" s="118"/>
      <c r="FQ21" s="118"/>
      <c r="FR21" s="118"/>
      <c r="FS21" s="118"/>
      <c r="FT21" s="118"/>
      <c r="FU21" s="118"/>
      <c r="FV21" s="118"/>
      <c r="FW21" s="118"/>
      <c r="FX21" s="118"/>
      <c r="FY21" s="118"/>
      <c r="FZ21" s="118"/>
      <c r="GA21" s="211"/>
    </row>
    <row r="22" spans="2:258">
      <c r="B22" s="51" t="s">
        <v>62</v>
      </c>
      <c r="C22" s="40" t="s">
        <v>63</v>
      </c>
      <c r="D22" s="35" t="s">
        <v>193</v>
      </c>
      <c r="E22" s="48"/>
      <c r="F22" s="69"/>
      <c r="G22" s="73"/>
      <c r="H22" s="46">
        <f t="shared" si="7"/>
        <v>0</v>
      </c>
      <c r="GA22" s="206"/>
    </row>
    <row r="23" spans="2:258">
      <c r="B23" s="51" t="s">
        <v>64</v>
      </c>
      <c r="C23" s="40" t="s">
        <v>65</v>
      </c>
      <c r="D23" s="35" t="s">
        <v>193</v>
      </c>
      <c r="E23" s="48"/>
      <c r="F23" s="69"/>
      <c r="G23" s="73"/>
      <c r="H23" s="46">
        <f t="shared" si="7"/>
        <v>0</v>
      </c>
      <c r="GA23" s="206"/>
    </row>
    <row r="24" spans="2:258">
      <c r="B24" s="51" t="s">
        <v>66</v>
      </c>
      <c r="C24" s="40" t="s">
        <v>67</v>
      </c>
      <c r="D24" s="35" t="s">
        <v>193</v>
      </c>
      <c r="E24" s="48"/>
      <c r="F24" s="69"/>
      <c r="G24" s="74"/>
      <c r="H24" s="46">
        <f t="shared" si="7"/>
        <v>0</v>
      </c>
      <c r="GA24" s="206"/>
    </row>
    <row r="25" spans="2:258">
      <c r="B25" s="55" t="s">
        <v>68</v>
      </c>
      <c r="C25" s="56" t="s">
        <v>69</v>
      </c>
      <c r="D25" s="8"/>
      <c r="E25" s="48"/>
      <c r="F25" s="69"/>
      <c r="G25" s="73"/>
      <c r="H25" s="46">
        <f t="shared" si="7"/>
        <v>0</v>
      </c>
      <c r="GA25" s="206"/>
    </row>
    <row r="26" spans="2:258">
      <c r="B26" s="51" t="s">
        <v>70</v>
      </c>
      <c r="C26" s="40" t="s">
        <v>71</v>
      </c>
      <c r="D26" s="35" t="s">
        <v>193</v>
      </c>
      <c r="E26" s="48"/>
      <c r="F26" s="69"/>
      <c r="G26" s="73"/>
      <c r="H26" s="46">
        <f t="shared" si="7"/>
        <v>0</v>
      </c>
      <c r="GA26" s="206"/>
    </row>
    <row r="27" spans="2:258">
      <c r="B27" s="51" t="s">
        <v>72</v>
      </c>
      <c r="C27" s="40" t="s">
        <v>73</v>
      </c>
      <c r="D27" s="35" t="s">
        <v>193</v>
      </c>
      <c r="E27" s="48"/>
      <c r="F27" s="69"/>
      <c r="G27" s="73"/>
      <c r="H27" s="46">
        <f t="shared" si="7"/>
        <v>0</v>
      </c>
      <c r="GA27" s="206"/>
    </row>
    <row r="28" spans="2:258">
      <c r="B28" s="51" t="s">
        <v>74</v>
      </c>
      <c r="C28" s="40" t="s">
        <v>75</v>
      </c>
      <c r="D28" s="35" t="s">
        <v>193</v>
      </c>
      <c r="E28" s="48"/>
      <c r="F28" s="69"/>
      <c r="G28" s="73"/>
      <c r="H28" s="46">
        <f t="shared" si="7"/>
        <v>0</v>
      </c>
      <c r="GA28" s="206"/>
    </row>
    <row r="29" spans="2:258" s="115" customFormat="1" ht="31.5">
      <c r="B29" s="119" t="s">
        <v>76</v>
      </c>
      <c r="C29" s="4" t="s">
        <v>367</v>
      </c>
      <c r="D29" s="35" t="s">
        <v>362</v>
      </c>
      <c r="E29" s="120" t="s">
        <v>634</v>
      </c>
      <c r="F29" s="121" t="s">
        <v>212</v>
      </c>
      <c r="G29" s="132">
        <v>-4827.9726084249796</v>
      </c>
      <c r="H29" s="133">
        <f>SUM(I29:IX29)</f>
        <v>-4827.9726084249842</v>
      </c>
      <c r="I29" s="135">
        <v>-2760.4274745797884</v>
      </c>
      <c r="J29" s="135">
        <v>-50.010375596596802</v>
      </c>
      <c r="K29" s="135">
        <v>0</v>
      </c>
      <c r="L29" s="135">
        <v>-1.0375596596804315</v>
      </c>
      <c r="M29" s="135">
        <v>0</v>
      </c>
      <c r="N29" s="135">
        <v>0</v>
      </c>
      <c r="O29" s="135">
        <v>0</v>
      </c>
      <c r="P29" s="135">
        <v>-319.36086324963685</v>
      </c>
      <c r="Q29" s="135">
        <v>-343.5360033201909</v>
      </c>
      <c r="R29" s="135">
        <v>0</v>
      </c>
      <c r="S29" s="135">
        <v>0</v>
      </c>
      <c r="T29" s="135">
        <v>-57.169537248391784</v>
      </c>
      <c r="U29" s="135">
        <v>0</v>
      </c>
      <c r="V29" s="135">
        <v>0</v>
      </c>
      <c r="W29" s="135">
        <v>0</v>
      </c>
      <c r="X29" s="135">
        <v>0</v>
      </c>
      <c r="Y29" s="135">
        <v>-131.87383274538286</v>
      </c>
      <c r="Z29" s="135">
        <v>-98.464411703672951</v>
      </c>
      <c r="AA29" s="135">
        <v>0</v>
      </c>
      <c r="AB29" s="135">
        <v>0</v>
      </c>
      <c r="AC29" s="135">
        <v>0</v>
      </c>
      <c r="AD29" s="135">
        <v>0</v>
      </c>
      <c r="AE29" s="135">
        <v>0</v>
      </c>
      <c r="AF29" s="135">
        <v>0</v>
      </c>
      <c r="AG29" s="135">
        <v>0</v>
      </c>
      <c r="AH29" s="135">
        <v>0</v>
      </c>
      <c r="AI29" s="130">
        <v>0</v>
      </c>
      <c r="AJ29" s="130">
        <v>0</v>
      </c>
      <c r="AK29" s="130">
        <v>0</v>
      </c>
      <c r="AL29" s="135">
        <v>-120.6681884208342</v>
      </c>
      <c r="AM29" s="135">
        <v>-85.183648059763428</v>
      </c>
      <c r="AN29" s="135">
        <v>0</v>
      </c>
      <c r="AO29" s="135">
        <v>0</v>
      </c>
      <c r="AP29" s="135">
        <v>0</v>
      </c>
      <c r="AQ29" s="135">
        <v>0</v>
      </c>
      <c r="AR29" s="135">
        <v>0</v>
      </c>
      <c r="AS29" s="135">
        <v>0</v>
      </c>
      <c r="AT29" s="135">
        <v>0</v>
      </c>
      <c r="AU29" s="135">
        <v>0</v>
      </c>
      <c r="AV29" s="135">
        <v>0</v>
      </c>
      <c r="AW29" s="135">
        <v>0</v>
      </c>
      <c r="AX29" s="135">
        <v>0</v>
      </c>
      <c r="AY29" s="135">
        <v>0</v>
      </c>
      <c r="AZ29" s="135">
        <v>0</v>
      </c>
      <c r="BA29" s="135">
        <v>0</v>
      </c>
      <c r="BB29" s="135">
        <v>0</v>
      </c>
      <c r="BC29" s="135">
        <v>0</v>
      </c>
      <c r="BD29" s="135">
        <v>0</v>
      </c>
      <c r="BE29" s="135">
        <v>0</v>
      </c>
      <c r="BF29" s="135">
        <v>-238.32745382859514</v>
      </c>
      <c r="BG29" s="135">
        <v>0</v>
      </c>
      <c r="BH29" s="135">
        <v>0</v>
      </c>
      <c r="BI29" s="135">
        <v>0</v>
      </c>
      <c r="BJ29" s="135">
        <v>0</v>
      </c>
      <c r="BK29" s="135">
        <v>0</v>
      </c>
      <c r="BL29" s="135">
        <v>0</v>
      </c>
      <c r="BM29" s="135">
        <v>0</v>
      </c>
      <c r="BN29" s="135">
        <v>0</v>
      </c>
      <c r="BO29" s="135">
        <v>0</v>
      </c>
      <c r="BP29" s="135">
        <v>-17.015978418759076</v>
      </c>
      <c r="BQ29" s="135">
        <v>0</v>
      </c>
      <c r="BR29" s="135">
        <v>0</v>
      </c>
      <c r="BS29" s="135">
        <v>0</v>
      </c>
      <c r="BT29" s="135">
        <v>0</v>
      </c>
      <c r="BU29" s="135">
        <v>0</v>
      </c>
      <c r="BV29" s="135">
        <v>-0.10375596596804317</v>
      </c>
      <c r="BW29" s="135">
        <v>-16.497198588918863</v>
      </c>
      <c r="BX29" s="135">
        <v>0</v>
      </c>
      <c r="BY29" s="135">
        <v>0</v>
      </c>
      <c r="BZ29" s="135">
        <v>0</v>
      </c>
      <c r="CA29" s="135">
        <v>-145.05084042332433</v>
      </c>
      <c r="CB29" s="135">
        <v>0</v>
      </c>
      <c r="CC29" s="135">
        <v>0</v>
      </c>
      <c r="CD29" s="135">
        <v>0</v>
      </c>
      <c r="CE29" s="135">
        <v>0</v>
      </c>
      <c r="CF29" s="135">
        <v>0</v>
      </c>
      <c r="CG29" s="135">
        <v>0</v>
      </c>
      <c r="CH29" s="135">
        <v>0</v>
      </c>
      <c r="CI29" s="135">
        <v>0</v>
      </c>
      <c r="CJ29" s="135">
        <v>0</v>
      </c>
      <c r="CK29" s="135">
        <v>0</v>
      </c>
      <c r="CL29" s="135">
        <v>0</v>
      </c>
      <c r="CM29" s="135">
        <v>0</v>
      </c>
      <c r="CN29" s="135">
        <v>0</v>
      </c>
      <c r="CO29" s="135">
        <v>-57.169537248391784</v>
      </c>
      <c r="CP29" s="135">
        <v>0</v>
      </c>
      <c r="CQ29" s="135">
        <v>0</v>
      </c>
      <c r="CR29" s="135">
        <v>-74.911807428927162</v>
      </c>
      <c r="CS29" s="135">
        <v>0</v>
      </c>
      <c r="CT29" s="135">
        <v>0</v>
      </c>
      <c r="CU29" s="135">
        <v>0</v>
      </c>
      <c r="CV29" s="135">
        <v>-25.835235526042748</v>
      </c>
      <c r="CW29" s="135">
        <v>0</v>
      </c>
      <c r="CX29" s="135">
        <v>0</v>
      </c>
      <c r="CY29" s="135">
        <v>0</v>
      </c>
      <c r="CZ29" s="135">
        <v>0</v>
      </c>
      <c r="DA29" s="135">
        <v>0</v>
      </c>
      <c r="DB29" s="135">
        <v>0</v>
      </c>
      <c r="DC29" s="135">
        <v>0</v>
      </c>
      <c r="DD29" s="135">
        <v>-20.854949159576677</v>
      </c>
      <c r="DE29" s="135">
        <v>0</v>
      </c>
      <c r="DF29" s="135">
        <v>0</v>
      </c>
      <c r="DG29" s="135">
        <v>0</v>
      </c>
      <c r="DH29" s="135">
        <v>0</v>
      </c>
      <c r="DI29" s="135">
        <v>0</v>
      </c>
      <c r="DJ29" s="135">
        <v>0</v>
      </c>
      <c r="DK29" s="135">
        <v>0</v>
      </c>
      <c r="DL29" s="135">
        <v>0</v>
      </c>
      <c r="DM29" s="135">
        <v>0</v>
      </c>
      <c r="DN29" s="135">
        <v>-0.10375596596804317</v>
      </c>
      <c r="DO29" s="135">
        <v>0</v>
      </c>
      <c r="DP29" s="135">
        <v>0</v>
      </c>
      <c r="DQ29" s="135">
        <v>0</v>
      </c>
      <c r="DR29" s="135">
        <v>-31.230545756380991</v>
      </c>
      <c r="DS29" s="135">
        <v>0</v>
      </c>
      <c r="DT29" s="135">
        <v>0</v>
      </c>
      <c r="DU29" s="135">
        <v>0</v>
      </c>
      <c r="DV29" s="135">
        <v>0</v>
      </c>
      <c r="DW29" s="135">
        <v>0</v>
      </c>
      <c r="DX29" s="135">
        <v>0</v>
      </c>
      <c r="DY29" s="135">
        <v>0</v>
      </c>
      <c r="DZ29" s="135">
        <v>0</v>
      </c>
      <c r="EA29" s="135">
        <v>0</v>
      </c>
      <c r="EB29" s="135">
        <v>-28.429134675243827</v>
      </c>
      <c r="EC29" s="135">
        <v>0</v>
      </c>
      <c r="ED29" s="135">
        <v>0</v>
      </c>
      <c r="EE29" s="135">
        <v>0</v>
      </c>
      <c r="EF29" s="135">
        <v>0</v>
      </c>
      <c r="EG29" s="135">
        <v>0</v>
      </c>
      <c r="EH29" s="135">
        <v>0</v>
      </c>
      <c r="EI29" s="135">
        <v>0</v>
      </c>
      <c r="EJ29" s="135">
        <v>0</v>
      </c>
      <c r="EK29" s="135">
        <v>0</v>
      </c>
      <c r="EL29" s="135">
        <v>0</v>
      </c>
      <c r="EM29" s="135">
        <v>0</v>
      </c>
      <c r="EN29" s="135">
        <v>0</v>
      </c>
      <c r="EO29" s="135">
        <v>0</v>
      </c>
      <c r="EP29" s="135">
        <v>0</v>
      </c>
      <c r="EQ29" s="135">
        <v>0</v>
      </c>
      <c r="ER29" s="135">
        <v>0</v>
      </c>
      <c r="ES29" s="135">
        <v>0</v>
      </c>
      <c r="ET29" s="135">
        <v>0</v>
      </c>
      <c r="EU29" s="135">
        <v>0</v>
      </c>
      <c r="EV29" s="135">
        <v>0</v>
      </c>
      <c r="EW29" s="135">
        <v>0</v>
      </c>
      <c r="EX29" s="135">
        <v>-9.9605727329321425</v>
      </c>
      <c r="EY29" s="135">
        <v>0</v>
      </c>
      <c r="EZ29" s="135">
        <v>0</v>
      </c>
      <c r="FA29" s="135">
        <v>0</v>
      </c>
      <c r="FB29" s="135">
        <v>0</v>
      </c>
      <c r="FC29" s="135">
        <v>0</v>
      </c>
      <c r="FD29" s="135">
        <v>0</v>
      </c>
      <c r="FE29" s="135">
        <v>0</v>
      </c>
      <c r="FF29" s="135">
        <v>-19.402365636024072</v>
      </c>
      <c r="FG29" s="135">
        <v>-7.8854534135712804</v>
      </c>
      <c r="FH29" s="135">
        <v>0</v>
      </c>
      <c r="FI29" s="135">
        <v>0</v>
      </c>
      <c r="FJ29" s="135">
        <v>0</v>
      </c>
      <c r="FK29" s="135">
        <v>0</v>
      </c>
      <c r="FL29" s="135">
        <v>-166.94334924258143</v>
      </c>
      <c r="FM29" s="135">
        <v>0</v>
      </c>
      <c r="FN29" s="135">
        <v>0</v>
      </c>
      <c r="FO29" s="135">
        <v>0</v>
      </c>
      <c r="FP29" s="135">
        <v>0</v>
      </c>
      <c r="FQ29" s="135">
        <v>0</v>
      </c>
      <c r="FR29" s="135">
        <v>0</v>
      </c>
      <c r="FS29" s="135">
        <v>0</v>
      </c>
      <c r="FT29" s="135">
        <v>0</v>
      </c>
      <c r="FU29" s="135">
        <v>0</v>
      </c>
      <c r="FV29" s="135">
        <v>0</v>
      </c>
      <c r="FW29" s="135">
        <v>0</v>
      </c>
      <c r="FX29" s="135">
        <v>0</v>
      </c>
      <c r="FY29" s="135">
        <v>-0.51877982984021576</v>
      </c>
      <c r="FZ29" s="135">
        <v>0</v>
      </c>
      <c r="GA29" s="208"/>
      <c r="GB29" s="135">
        <v>0</v>
      </c>
      <c r="GC29" s="135">
        <v>0</v>
      </c>
      <c r="GD29" s="135">
        <v>0</v>
      </c>
      <c r="GE29" s="135">
        <v>0</v>
      </c>
      <c r="GF29" s="135">
        <v>0</v>
      </c>
      <c r="GG29" s="135">
        <v>0</v>
      </c>
      <c r="GH29" s="135">
        <v>0</v>
      </c>
      <c r="GI29" s="135">
        <v>0</v>
      </c>
      <c r="GJ29" s="135">
        <v>0</v>
      </c>
      <c r="GK29" s="135">
        <v>0</v>
      </c>
      <c r="GL29" s="135">
        <v>0</v>
      </c>
      <c r="GM29" s="135">
        <v>0</v>
      </c>
      <c r="GN29" s="135">
        <v>0</v>
      </c>
      <c r="GO29" s="135">
        <v>0</v>
      </c>
      <c r="GP29" s="135">
        <v>0</v>
      </c>
      <c r="GQ29" s="135">
        <v>0</v>
      </c>
      <c r="GR29" s="135">
        <v>0</v>
      </c>
      <c r="GS29" s="135">
        <v>0</v>
      </c>
      <c r="GT29" s="135">
        <v>0</v>
      </c>
      <c r="GU29" s="135">
        <v>0</v>
      </c>
      <c r="GV29" s="135">
        <v>0</v>
      </c>
      <c r="GW29" s="135">
        <v>0</v>
      </c>
      <c r="GX29" s="135">
        <v>0</v>
      </c>
      <c r="GY29" s="135">
        <v>0</v>
      </c>
      <c r="GZ29" s="135">
        <v>0</v>
      </c>
      <c r="HA29" s="135">
        <v>0</v>
      </c>
      <c r="HB29" s="135">
        <v>0</v>
      </c>
      <c r="HC29" s="135">
        <v>0</v>
      </c>
      <c r="HD29" s="135">
        <v>0</v>
      </c>
      <c r="HE29" s="135">
        <v>0</v>
      </c>
      <c r="HF29" s="135">
        <v>0</v>
      </c>
      <c r="HG29" s="135">
        <v>0</v>
      </c>
      <c r="HH29" s="135">
        <v>0</v>
      </c>
      <c r="HI29" s="135">
        <v>0</v>
      </c>
      <c r="HJ29" s="135">
        <v>0</v>
      </c>
      <c r="HK29" s="135">
        <v>0</v>
      </c>
      <c r="HL29" s="135">
        <v>0</v>
      </c>
      <c r="HM29" s="135">
        <v>0</v>
      </c>
      <c r="HN29" s="135">
        <v>0</v>
      </c>
      <c r="HO29" s="135">
        <v>0</v>
      </c>
      <c r="HP29" s="135">
        <v>0</v>
      </c>
      <c r="HQ29" s="135">
        <v>0</v>
      </c>
      <c r="HR29" s="135">
        <v>0</v>
      </c>
      <c r="HS29" s="135">
        <v>0</v>
      </c>
      <c r="HT29" s="135">
        <v>0</v>
      </c>
      <c r="HU29" s="135">
        <v>0</v>
      </c>
      <c r="HV29" s="135">
        <v>0</v>
      </c>
      <c r="HW29" s="135">
        <v>0</v>
      </c>
      <c r="HX29" s="135">
        <v>0</v>
      </c>
      <c r="HY29" s="135">
        <v>0</v>
      </c>
      <c r="HZ29" s="135">
        <v>0</v>
      </c>
      <c r="IA29" s="135">
        <v>0</v>
      </c>
      <c r="IB29" s="135">
        <v>0</v>
      </c>
      <c r="IC29" s="135">
        <v>0</v>
      </c>
      <c r="ID29" s="135">
        <v>0</v>
      </c>
      <c r="IE29" s="135">
        <v>0</v>
      </c>
      <c r="IF29" s="135">
        <v>0</v>
      </c>
      <c r="IG29" s="135">
        <v>0</v>
      </c>
      <c r="IH29" s="135">
        <v>0</v>
      </c>
      <c r="II29" s="135">
        <v>0</v>
      </c>
      <c r="IJ29" s="135">
        <v>0</v>
      </c>
      <c r="IK29" s="135">
        <v>0</v>
      </c>
      <c r="IL29" s="135">
        <v>0</v>
      </c>
      <c r="IM29" s="135">
        <v>0</v>
      </c>
      <c r="IN29" s="135">
        <v>0</v>
      </c>
      <c r="IO29" s="135">
        <v>0</v>
      </c>
      <c r="IP29" s="135">
        <v>0</v>
      </c>
      <c r="IQ29" s="135">
        <v>0</v>
      </c>
      <c r="IR29" s="135">
        <v>0</v>
      </c>
      <c r="IS29" s="135">
        <v>0</v>
      </c>
      <c r="IT29" s="135">
        <v>0</v>
      </c>
      <c r="IU29" s="135">
        <v>0</v>
      </c>
      <c r="IV29" s="135">
        <v>0</v>
      </c>
      <c r="IW29" s="135">
        <v>0</v>
      </c>
      <c r="IX29" s="135">
        <v>0</v>
      </c>
    </row>
    <row r="30" spans="2:258" s="115" customFormat="1" ht="31.5">
      <c r="B30" s="119" t="s">
        <v>76</v>
      </c>
      <c r="C30" s="4" t="s">
        <v>633</v>
      </c>
      <c r="D30" s="35" t="s">
        <v>362</v>
      </c>
      <c r="E30" s="120" t="s">
        <v>635</v>
      </c>
      <c r="F30" s="121" t="s">
        <v>212</v>
      </c>
      <c r="G30" s="132">
        <v>111497.06401920729</v>
      </c>
      <c r="H30" s="133">
        <f>SUM(I30:IX30)</f>
        <v>111497.06401920728</v>
      </c>
      <c r="I30" s="135">
        <v>0</v>
      </c>
      <c r="J30" s="135">
        <v>0</v>
      </c>
      <c r="K30" s="135">
        <v>0</v>
      </c>
      <c r="L30" s="135">
        <v>0</v>
      </c>
      <c r="M30" s="135">
        <v>0</v>
      </c>
      <c r="N30" s="135">
        <v>0</v>
      </c>
      <c r="O30" s="135">
        <v>0</v>
      </c>
      <c r="P30" s="135">
        <v>0</v>
      </c>
      <c r="Q30" s="135">
        <v>0</v>
      </c>
      <c r="R30" s="135">
        <v>0</v>
      </c>
      <c r="S30" s="135">
        <v>0</v>
      </c>
      <c r="T30" s="135">
        <v>0</v>
      </c>
      <c r="U30" s="135">
        <v>0</v>
      </c>
      <c r="V30" s="135">
        <v>0</v>
      </c>
      <c r="W30" s="135">
        <v>0</v>
      </c>
      <c r="X30" s="135">
        <v>0</v>
      </c>
      <c r="Y30" s="135">
        <v>0</v>
      </c>
      <c r="Z30" s="135">
        <v>0</v>
      </c>
      <c r="AA30" s="135">
        <v>0</v>
      </c>
      <c r="AB30" s="135">
        <v>0</v>
      </c>
      <c r="AC30" s="135">
        <v>0</v>
      </c>
      <c r="AD30" s="135">
        <v>0</v>
      </c>
      <c r="AE30" s="135">
        <v>0</v>
      </c>
      <c r="AF30" s="135">
        <v>0</v>
      </c>
      <c r="AG30" s="135">
        <v>0</v>
      </c>
      <c r="AH30" s="135">
        <v>0</v>
      </c>
      <c r="AI30" s="135">
        <v>0</v>
      </c>
      <c r="AJ30" s="135">
        <v>0</v>
      </c>
      <c r="AK30" s="135">
        <v>0</v>
      </c>
      <c r="AL30" s="135">
        <v>0</v>
      </c>
      <c r="AM30" s="135">
        <v>0</v>
      </c>
      <c r="AN30" s="135">
        <v>0</v>
      </c>
      <c r="AO30" s="135">
        <v>0</v>
      </c>
      <c r="AP30" s="135">
        <v>0</v>
      </c>
      <c r="AQ30" s="135">
        <v>0</v>
      </c>
      <c r="AR30" s="135">
        <v>0</v>
      </c>
      <c r="AS30" s="135">
        <v>0</v>
      </c>
      <c r="AT30" s="135">
        <v>0</v>
      </c>
      <c r="AU30" s="135">
        <v>0</v>
      </c>
      <c r="AV30" s="135">
        <v>0</v>
      </c>
      <c r="AW30" s="135">
        <v>0</v>
      </c>
      <c r="AX30" s="135">
        <v>0</v>
      </c>
      <c r="AY30" s="135">
        <v>0</v>
      </c>
      <c r="AZ30" s="135">
        <v>0</v>
      </c>
      <c r="BA30" s="135">
        <v>0</v>
      </c>
      <c r="BB30" s="135">
        <v>0</v>
      </c>
      <c r="BC30" s="135">
        <v>0</v>
      </c>
      <c r="BD30" s="135">
        <v>0</v>
      </c>
      <c r="BE30" s="135">
        <v>0</v>
      </c>
      <c r="BF30" s="135">
        <v>0</v>
      </c>
      <c r="BG30" s="135">
        <v>0</v>
      </c>
      <c r="BH30" s="135">
        <v>0</v>
      </c>
      <c r="BI30" s="135">
        <v>0</v>
      </c>
      <c r="BJ30" s="135">
        <v>0</v>
      </c>
      <c r="BK30" s="135">
        <v>0</v>
      </c>
      <c r="BL30" s="135">
        <v>0</v>
      </c>
      <c r="BM30" s="135">
        <v>0</v>
      </c>
      <c r="BN30" s="135">
        <v>0</v>
      </c>
      <c r="BO30" s="135">
        <v>0</v>
      </c>
      <c r="BP30" s="135">
        <v>0</v>
      </c>
      <c r="BQ30" s="135">
        <v>0</v>
      </c>
      <c r="BR30" s="135">
        <v>0</v>
      </c>
      <c r="BS30" s="135">
        <v>0</v>
      </c>
      <c r="BT30" s="135">
        <v>0</v>
      </c>
      <c r="BU30" s="135">
        <v>0</v>
      </c>
      <c r="BV30" s="135">
        <v>0</v>
      </c>
      <c r="BW30" s="135">
        <v>0</v>
      </c>
      <c r="BX30" s="135">
        <v>0</v>
      </c>
      <c r="BY30" s="135">
        <v>0</v>
      </c>
      <c r="BZ30" s="135">
        <v>0</v>
      </c>
      <c r="CA30" s="135">
        <v>0</v>
      </c>
      <c r="CB30" s="135">
        <v>0</v>
      </c>
      <c r="CC30" s="135">
        <v>0</v>
      </c>
      <c r="CD30" s="135">
        <v>0</v>
      </c>
      <c r="CE30" s="135">
        <v>0</v>
      </c>
      <c r="CF30" s="135">
        <v>0</v>
      </c>
      <c r="CG30" s="135">
        <v>0</v>
      </c>
      <c r="CH30" s="135">
        <v>0</v>
      </c>
      <c r="CI30" s="135">
        <v>0</v>
      </c>
      <c r="CJ30" s="135">
        <v>0</v>
      </c>
      <c r="CK30" s="135">
        <v>0</v>
      </c>
      <c r="CL30" s="135">
        <v>0</v>
      </c>
      <c r="CM30" s="135">
        <v>0</v>
      </c>
      <c r="CN30" s="135">
        <v>0</v>
      </c>
      <c r="CO30" s="135">
        <v>0</v>
      </c>
      <c r="CP30" s="135">
        <v>0</v>
      </c>
      <c r="CQ30" s="135">
        <v>0</v>
      </c>
      <c r="CR30" s="135">
        <v>0</v>
      </c>
      <c r="CS30" s="135">
        <v>0</v>
      </c>
      <c r="CT30" s="135">
        <v>0</v>
      </c>
      <c r="CU30" s="135">
        <v>0</v>
      </c>
      <c r="CV30" s="135">
        <v>0</v>
      </c>
      <c r="CW30" s="135">
        <v>0</v>
      </c>
      <c r="CX30" s="135">
        <v>0</v>
      </c>
      <c r="CY30" s="135">
        <v>0</v>
      </c>
      <c r="CZ30" s="135">
        <v>0</v>
      </c>
      <c r="DA30" s="135">
        <v>0</v>
      </c>
      <c r="DB30" s="135">
        <v>0</v>
      </c>
      <c r="DC30" s="135">
        <v>0</v>
      </c>
      <c r="DD30" s="135">
        <v>0</v>
      </c>
      <c r="DE30" s="135">
        <v>0</v>
      </c>
      <c r="DF30" s="135">
        <v>0</v>
      </c>
      <c r="DG30" s="135">
        <v>0</v>
      </c>
      <c r="DH30" s="135">
        <v>0</v>
      </c>
      <c r="DI30" s="135">
        <v>0</v>
      </c>
      <c r="DJ30" s="135">
        <v>0</v>
      </c>
      <c r="DK30" s="135">
        <v>0</v>
      </c>
      <c r="DL30" s="135">
        <v>0</v>
      </c>
      <c r="DM30" s="135">
        <v>0</v>
      </c>
      <c r="DN30" s="135">
        <v>0</v>
      </c>
      <c r="DO30" s="135">
        <v>0</v>
      </c>
      <c r="DP30" s="135">
        <v>0</v>
      </c>
      <c r="DQ30" s="135">
        <v>0</v>
      </c>
      <c r="DR30" s="135">
        <v>0</v>
      </c>
      <c r="DS30" s="135">
        <v>0</v>
      </c>
      <c r="DT30" s="135">
        <v>0</v>
      </c>
      <c r="DU30" s="135">
        <v>0</v>
      </c>
      <c r="DV30" s="135">
        <v>0</v>
      </c>
      <c r="DW30" s="135">
        <v>0</v>
      </c>
      <c r="DX30" s="135">
        <v>0</v>
      </c>
      <c r="DY30" s="135">
        <v>0</v>
      </c>
      <c r="DZ30" s="135">
        <v>0</v>
      </c>
      <c r="EA30" s="135">
        <v>0</v>
      </c>
      <c r="EB30" s="135">
        <v>0</v>
      </c>
      <c r="EC30" s="135">
        <v>0</v>
      </c>
      <c r="ED30" s="135">
        <v>0</v>
      </c>
      <c r="EE30" s="135">
        <v>0</v>
      </c>
      <c r="EF30" s="135">
        <v>0</v>
      </c>
      <c r="EG30" s="135">
        <v>0</v>
      </c>
      <c r="EH30" s="135">
        <v>0</v>
      </c>
      <c r="EI30" s="135">
        <v>0</v>
      </c>
      <c r="EJ30" s="135">
        <v>0</v>
      </c>
      <c r="EK30" s="135">
        <v>0</v>
      </c>
      <c r="EL30" s="135">
        <v>0</v>
      </c>
      <c r="EM30" s="135">
        <v>0</v>
      </c>
      <c r="EN30" s="135">
        <v>0</v>
      </c>
      <c r="EO30" s="135">
        <v>0</v>
      </c>
      <c r="EP30" s="135">
        <v>0</v>
      </c>
      <c r="EQ30" s="135">
        <v>0</v>
      </c>
      <c r="ER30" s="135">
        <v>0</v>
      </c>
      <c r="ES30" s="135">
        <v>0</v>
      </c>
      <c r="ET30" s="135">
        <v>0</v>
      </c>
      <c r="EU30" s="135">
        <v>0</v>
      </c>
      <c r="EV30" s="135">
        <v>0</v>
      </c>
      <c r="EW30" s="135">
        <v>0</v>
      </c>
      <c r="EX30" s="135">
        <v>0</v>
      </c>
      <c r="EY30" s="135">
        <v>0</v>
      </c>
      <c r="EZ30" s="135">
        <v>0</v>
      </c>
      <c r="FA30" s="135">
        <v>0</v>
      </c>
      <c r="FB30" s="135">
        <v>0</v>
      </c>
      <c r="FC30" s="135">
        <v>0</v>
      </c>
      <c r="FD30" s="135">
        <v>0</v>
      </c>
      <c r="FE30" s="135">
        <v>0</v>
      </c>
      <c r="FF30" s="135">
        <v>0</v>
      </c>
      <c r="FG30" s="135">
        <v>0</v>
      </c>
      <c r="FH30" s="135">
        <v>0</v>
      </c>
      <c r="FI30" s="135">
        <v>0</v>
      </c>
      <c r="FJ30" s="135">
        <v>0</v>
      </c>
      <c r="FK30" s="135">
        <v>0</v>
      </c>
      <c r="FL30" s="135">
        <v>0</v>
      </c>
      <c r="FM30" s="135">
        <v>0</v>
      </c>
      <c r="FN30" s="135">
        <v>0</v>
      </c>
      <c r="FO30" s="135">
        <v>0</v>
      </c>
      <c r="FP30" s="135">
        <v>0</v>
      </c>
      <c r="FQ30" s="135">
        <v>0</v>
      </c>
      <c r="FR30" s="135">
        <v>0</v>
      </c>
      <c r="FS30" s="135">
        <v>0</v>
      </c>
      <c r="FT30" s="135">
        <v>0</v>
      </c>
      <c r="FU30" s="135">
        <v>0</v>
      </c>
      <c r="FV30" s="135">
        <v>0</v>
      </c>
      <c r="FW30" s="135">
        <v>0</v>
      </c>
      <c r="FX30" s="135">
        <v>0</v>
      </c>
      <c r="FY30" s="135">
        <v>0</v>
      </c>
      <c r="FZ30" s="135">
        <v>0</v>
      </c>
      <c r="GA30" s="208"/>
      <c r="GB30" s="130">
        <v>39869.936671890428</v>
      </c>
      <c r="GC30" s="130">
        <v>2.7664971985889188</v>
      </c>
      <c r="GD30" s="130">
        <v>97.001452583523559</v>
      </c>
      <c r="GE30" s="130">
        <v>32.569853704087983</v>
      </c>
      <c r="GF30" s="130">
        <v>0</v>
      </c>
      <c r="GG30" s="130">
        <v>51.459796742062665</v>
      </c>
      <c r="GH30" s="130">
        <v>0</v>
      </c>
      <c r="GI30" s="130">
        <v>14571.847597534759</v>
      </c>
      <c r="GJ30" s="130">
        <v>0.74912222452791033</v>
      </c>
      <c r="GK30" s="130">
        <v>247.54385069516496</v>
      </c>
      <c r="GL30" s="130">
        <v>577.89468032786885</v>
      </c>
      <c r="GM30" s="130">
        <v>545.47859182402988</v>
      </c>
      <c r="GN30" s="130">
        <v>358.16004326623784</v>
      </c>
      <c r="GO30" s="130">
        <v>0</v>
      </c>
      <c r="GP30" s="130">
        <v>206.63499999999999</v>
      </c>
      <c r="GQ30" s="130">
        <v>10947.79901027184</v>
      </c>
      <c r="GR30" s="130">
        <v>279.71742903091928</v>
      </c>
      <c r="GS30" s="130">
        <v>50.926959327661336</v>
      </c>
      <c r="GT30" s="130">
        <v>116.48542363560904</v>
      </c>
      <c r="GU30" s="130">
        <v>6.2597759286158965</v>
      </c>
      <c r="GV30" s="130">
        <v>0</v>
      </c>
      <c r="GW30" s="130">
        <v>278.08355851836478</v>
      </c>
      <c r="GX30" s="130">
        <v>0</v>
      </c>
      <c r="GY30" s="130">
        <v>0.16808466486822993</v>
      </c>
      <c r="GZ30" s="130">
        <v>0</v>
      </c>
      <c r="HA30" s="130">
        <v>0</v>
      </c>
      <c r="HB30" s="130">
        <v>123.26172307532684</v>
      </c>
      <c r="HC30" s="130">
        <v>0</v>
      </c>
      <c r="HD30" s="130">
        <v>213.59066341564642</v>
      </c>
      <c r="HE30" s="130">
        <v>383.06954658642871</v>
      </c>
      <c r="HF30" s="130">
        <v>28.543346648682299</v>
      </c>
      <c r="HG30" s="130">
        <v>18910.419388566093</v>
      </c>
      <c r="HH30" s="130">
        <v>2523.0694536210835</v>
      </c>
      <c r="HI30" s="130">
        <v>1649.4781975513592</v>
      </c>
      <c r="HJ30" s="130">
        <v>14943.525161133015</v>
      </c>
      <c r="HK30" s="130">
        <v>0</v>
      </c>
      <c r="HL30" s="130">
        <v>0</v>
      </c>
      <c r="HM30" s="130">
        <v>0</v>
      </c>
      <c r="HN30" s="130">
        <v>0</v>
      </c>
      <c r="HO30" s="130">
        <v>2.0823733139655527</v>
      </c>
      <c r="HP30" s="130">
        <v>0</v>
      </c>
      <c r="HQ30" s="130">
        <v>19.642576779414817</v>
      </c>
      <c r="HR30" s="130">
        <v>4.5310046690184684</v>
      </c>
      <c r="HS30" s="130">
        <v>0</v>
      </c>
      <c r="HT30" s="130">
        <v>0</v>
      </c>
      <c r="HU30" s="130">
        <v>112.45948972815937</v>
      </c>
      <c r="HV30" s="130">
        <v>0</v>
      </c>
      <c r="HW30" s="130">
        <v>1629.1499240506328</v>
      </c>
      <c r="HX30" s="130">
        <v>0</v>
      </c>
      <c r="HY30" s="130">
        <v>0</v>
      </c>
      <c r="HZ30" s="130">
        <v>0</v>
      </c>
      <c r="IA30" s="130">
        <v>0</v>
      </c>
      <c r="IB30" s="130">
        <v>0</v>
      </c>
      <c r="IC30" s="130">
        <v>0</v>
      </c>
      <c r="ID30" s="130">
        <v>180.61456173479976</v>
      </c>
      <c r="IE30" s="130">
        <v>0</v>
      </c>
      <c r="IF30" s="130">
        <v>3.0479855779207305</v>
      </c>
      <c r="IG30" s="130">
        <v>0</v>
      </c>
      <c r="IH30" s="130">
        <v>0</v>
      </c>
      <c r="II30" s="130">
        <v>2.889087155011413</v>
      </c>
      <c r="IJ30" s="130">
        <v>0</v>
      </c>
      <c r="IK30" s="130">
        <v>0</v>
      </c>
      <c r="IL30" s="130">
        <v>1158.2130366258561</v>
      </c>
      <c r="IM30" s="130">
        <v>5.9065158746627935</v>
      </c>
      <c r="IN30" s="130">
        <v>0</v>
      </c>
      <c r="IO30" s="130">
        <v>468.34466030296744</v>
      </c>
      <c r="IP30" s="130">
        <v>0</v>
      </c>
      <c r="IQ30" s="130">
        <v>0.13353392820087154</v>
      </c>
      <c r="IR30" s="130">
        <v>4.7595455488690597</v>
      </c>
      <c r="IS30" s="130">
        <v>533.51739416891473</v>
      </c>
      <c r="IT30" s="130">
        <v>5.1585806183855576</v>
      </c>
      <c r="IU30" s="130">
        <v>5.0020211662170579</v>
      </c>
      <c r="IV30" s="130">
        <v>345.1708479975099</v>
      </c>
      <c r="IW30" s="130">
        <v>0</v>
      </c>
      <c r="IX30" s="130">
        <v>0</v>
      </c>
    </row>
    <row r="31" spans="2:258">
      <c r="B31" s="52"/>
      <c r="C31" s="40"/>
      <c r="D31" s="8"/>
      <c r="E31" s="48"/>
      <c r="F31" s="69"/>
      <c r="G31" s="73"/>
      <c r="H31" s="46"/>
      <c r="GA31" s="206"/>
    </row>
    <row r="32" spans="2:258">
      <c r="B32" s="57" t="s">
        <v>77</v>
      </c>
      <c r="C32" s="54" t="s">
        <v>78</v>
      </c>
      <c r="D32" s="7"/>
      <c r="E32" s="48"/>
      <c r="F32" s="69"/>
      <c r="G32" s="73"/>
      <c r="H32" s="46">
        <f t="shared" si="7"/>
        <v>0</v>
      </c>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8"/>
      <c r="DD32" s="118"/>
      <c r="DE32" s="118"/>
      <c r="DF32" s="118"/>
      <c r="DG32" s="118"/>
      <c r="DH32" s="118"/>
      <c r="DI32" s="118"/>
      <c r="DJ32" s="118"/>
      <c r="DK32" s="118"/>
      <c r="DL32" s="118"/>
      <c r="DM32" s="118"/>
      <c r="DN32" s="118"/>
      <c r="DO32" s="118"/>
      <c r="DP32" s="118"/>
      <c r="DQ32" s="118"/>
      <c r="DR32" s="118"/>
      <c r="DS32" s="118"/>
      <c r="DT32" s="118"/>
      <c r="DU32" s="118"/>
      <c r="DV32" s="118"/>
      <c r="DW32" s="118"/>
      <c r="DX32" s="118"/>
      <c r="DY32" s="118"/>
      <c r="DZ32" s="118"/>
      <c r="EA32" s="118"/>
      <c r="EB32" s="118"/>
      <c r="EC32" s="118"/>
      <c r="ED32" s="118"/>
      <c r="EE32" s="118"/>
      <c r="EF32" s="118"/>
      <c r="EG32" s="118"/>
      <c r="EH32" s="118"/>
      <c r="EI32" s="118"/>
      <c r="EJ32" s="118"/>
      <c r="EK32" s="118"/>
      <c r="EL32" s="118"/>
      <c r="EM32" s="118"/>
      <c r="EN32" s="118"/>
      <c r="EO32" s="118"/>
      <c r="EP32" s="118"/>
      <c r="EQ32" s="118"/>
      <c r="ER32" s="118"/>
      <c r="ES32" s="118"/>
      <c r="ET32" s="118"/>
      <c r="EU32" s="118"/>
      <c r="EV32" s="118"/>
      <c r="EW32" s="118"/>
      <c r="EX32" s="118"/>
      <c r="EY32" s="118"/>
      <c r="EZ32" s="118"/>
      <c r="FA32" s="118"/>
      <c r="FB32" s="118"/>
      <c r="FC32" s="118"/>
      <c r="FD32" s="118"/>
      <c r="FE32" s="118"/>
      <c r="FF32" s="118"/>
      <c r="FG32" s="118"/>
      <c r="FH32" s="118"/>
      <c r="FI32" s="118"/>
      <c r="FJ32" s="118"/>
      <c r="FK32" s="118"/>
      <c r="FL32" s="118"/>
      <c r="FM32" s="118"/>
      <c r="FN32" s="118"/>
      <c r="FO32" s="118"/>
      <c r="FP32" s="118"/>
      <c r="FQ32" s="118"/>
      <c r="FR32" s="118"/>
      <c r="FS32" s="118"/>
      <c r="FT32" s="118"/>
      <c r="FU32" s="118"/>
      <c r="FV32" s="118"/>
      <c r="FW32" s="118"/>
      <c r="FX32" s="118"/>
      <c r="FY32" s="118"/>
      <c r="FZ32" s="118"/>
      <c r="GA32" s="211"/>
    </row>
    <row r="33" spans="2:258">
      <c r="B33" s="51" t="s">
        <v>79</v>
      </c>
      <c r="C33" s="40" t="s">
        <v>80</v>
      </c>
      <c r="D33" s="35" t="s">
        <v>193</v>
      </c>
      <c r="E33" s="48"/>
      <c r="F33" s="69"/>
      <c r="G33" s="73"/>
      <c r="H33" s="46">
        <f t="shared" si="7"/>
        <v>0</v>
      </c>
      <c r="GA33" s="206"/>
    </row>
    <row r="34" spans="2:258">
      <c r="B34" s="51" t="s">
        <v>79</v>
      </c>
      <c r="C34" s="40" t="s">
        <v>361</v>
      </c>
      <c r="D34" s="35" t="s">
        <v>362</v>
      </c>
      <c r="E34" s="120" t="s">
        <v>636</v>
      </c>
      <c r="F34" s="121" t="s">
        <v>371</v>
      </c>
      <c r="G34" s="73">
        <v>7589.9184800000003</v>
      </c>
      <c r="H34" s="133">
        <f>SUM(I34:IX34)</f>
        <v>7589.9184800000003</v>
      </c>
      <c r="I34" s="118">
        <v>1305.462</v>
      </c>
      <c r="J34" s="118">
        <v>1126.2719999999999</v>
      </c>
      <c r="K34" s="118">
        <v>0</v>
      </c>
      <c r="L34" s="118">
        <v>0</v>
      </c>
      <c r="M34" s="118">
        <v>0</v>
      </c>
      <c r="N34" s="118">
        <v>0</v>
      </c>
      <c r="O34" s="118">
        <v>0</v>
      </c>
      <c r="P34" s="118">
        <v>0</v>
      </c>
      <c r="Q34" s="118">
        <v>326.25099999999998</v>
      </c>
      <c r="R34" s="118">
        <v>0</v>
      </c>
      <c r="S34" s="118">
        <v>0</v>
      </c>
      <c r="T34" s="118">
        <v>506.17599999999999</v>
      </c>
      <c r="U34" s="118">
        <v>0</v>
      </c>
      <c r="V34" s="118">
        <v>0</v>
      </c>
      <c r="W34" s="118">
        <v>48.555</v>
      </c>
      <c r="X34" s="118">
        <v>0</v>
      </c>
      <c r="Y34" s="118">
        <v>314.58499999999998</v>
      </c>
      <c r="Z34" s="118">
        <v>22.381</v>
      </c>
      <c r="AA34" s="118">
        <v>0</v>
      </c>
      <c r="AB34" s="118">
        <v>0</v>
      </c>
      <c r="AC34" s="118">
        <v>0</v>
      </c>
      <c r="AD34" s="118">
        <v>0</v>
      </c>
      <c r="AE34" s="118">
        <v>0</v>
      </c>
      <c r="AF34" s="118">
        <v>0</v>
      </c>
      <c r="AG34" s="118">
        <v>0</v>
      </c>
      <c r="AH34" s="118">
        <v>0</v>
      </c>
      <c r="AI34" s="118">
        <v>0</v>
      </c>
      <c r="AJ34" s="118">
        <v>0</v>
      </c>
      <c r="AK34" s="118">
        <v>0</v>
      </c>
      <c r="AL34" s="118">
        <v>512.04999999999995</v>
      </c>
      <c r="AM34" s="118">
        <v>219.45</v>
      </c>
      <c r="AN34" s="118">
        <v>860</v>
      </c>
      <c r="AO34" s="118">
        <v>0</v>
      </c>
      <c r="AP34" s="118">
        <v>0</v>
      </c>
      <c r="AQ34" s="118">
        <v>0</v>
      </c>
      <c r="AR34" s="118">
        <v>0</v>
      </c>
      <c r="AS34" s="118">
        <v>0</v>
      </c>
      <c r="AT34" s="118">
        <v>0</v>
      </c>
      <c r="AU34" s="118">
        <v>14.466479999999999</v>
      </c>
      <c r="AV34" s="118">
        <v>0</v>
      </c>
      <c r="AW34" s="118">
        <v>0</v>
      </c>
      <c r="AX34" s="118">
        <v>0</v>
      </c>
      <c r="AY34" s="118">
        <v>0</v>
      </c>
      <c r="AZ34" s="118">
        <v>0</v>
      </c>
      <c r="BA34" s="118">
        <v>0</v>
      </c>
      <c r="BB34" s="118">
        <v>0</v>
      </c>
      <c r="BC34" s="118">
        <v>214.6</v>
      </c>
      <c r="BD34" s="118">
        <v>0</v>
      </c>
      <c r="BE34" s="118">
        <v>0</v>
      </c>
      <c r="BF34" s="118">
        <v>0</v>
      </c>
      <c r="BG34" s="118">
        <v>0</v>
      </c>
      <c r="BH34" s="118">
        <v>0</v>
      </c>
      <c r="BI34" s="118">
        <v>0</v>
      </c>
      <c r="BJ34" s="118">
        <v>0</v>
      </c>
      <c r="BK34" s="118">
        <v>0</v>
      </c>
      <c r="BL34" s="118">
        <v>0</v>
      </c>
      <c r="BM34" s="118">
        <v>0</v>
      </c>
      <c r="BN34" s="118">
        <v>49.414000000000001</v>
      </c>
      <c r="BO34" s="118">
        <v>0</v>
      </c>
      <c r="BP34" s="118">
        <v>0</v>
      </c>
      <c r="BQ34" s="118">
        <v>0</v>
      </c>
      <c r="BR34" s="118">
        <v>0</v>
      </c>
      <c r="BS34" s="118">
        <v>0</v>
      </c>
      <c r="BT34" s="118">
        <v>30.175999999999998</v>
      </c>
      <c r="BU34" s="118">
        <v>0</v>
      </c>
      <c r="BV34" s="118">
        <v>0</v>
      </c>
      <c r="BW34" s="118">
        <v>12.531000000000001</v>
      </c>
      <c r="BX34" s="118">
        <v>0</v>
      </c>
      <c r="BY34" s="118">
        <v>0</v>
      </c>
      <c r="BZ34" s="118">
        <v>0</v>
      </c>
      <c r="CA34" s="118">
        <v>0</v>
      </c>
      <c r="CB34" s="118">
        <v>0</v>
      </c>
      <c r="CC34" s="118">
        <v>0</v>
      </c>
      <c r="CD34" s="118">
        <v>0</v>
      </c>
      <c r="CE34" s="118">
        <v>0</v>
      </c>
      <c r="CF34" s="118">
        <v>713.3</v>
      </c>
      <c r="CG34" s="118">
        <v>0</v>
      </c>
      <c r="CH34" s="118">
        <v>0</v>
      </c>
      <c r="CI34" s="118">
        <v>0</v>
      </c>
      <c r="CJ34" s="118">
        <v>72.099999999999994</v>
      </c>
      <c r="CK34" s="118">
        <v>0</v>
      </c>
      <c r="CL34" s="118">
        <v>0</v>
      </c>
      <c r="CM34" s="118">
        <v>200.78700000000001</v>
      </c>
      <c r="CN34" s="118">
        <v>0</v>
      </c>
      <c r="CO34" s="118">
        <v>220.7</v>
      </c>
      <c r="CP34" s="118">
        <v>5.7439999999999998</v>
      </c>
      <c r="CQ34" s="118">
        <v>0</v>
      </c>
      <c r="CR34" s="118">
        <v>0</v>
      </c>
      <c r="CS34" s="118">
        <v>1.494</v>
      </c>
      <c r="CT34" s="118">
        <v>0</v>
      </c>
      <c r="CU34" s="118">
        <v>0</v>
      </c>
      <c r="CV34" s="118">
        <v>123.35</v>
      </c>
      <c r="CW34" s="118">
        <v>0</v>
      </c>
      <c r="CX34" s="118">
        <v>0</v>
      </c>
      <c r="CY34" s="118">
        <v>0</v>
      </c>
      <c r="CZ34" s="118">
        <v>0</v>
      </c>
      <c r="DA34" s="118">
        <v>0</v>
      </c>
      <c r="DB34" s="118">
        <v>0</v>
      </c>
      <c r="DC34" s="118">
        <v>0</v>
      </c>
      <c r="DD34" s="118">
        <v>0</v>
      </c>
      <c r="DE34" s="118">
        <v>0</v>
      </c>
      <c r="DF34" s="118">
        <v>0</v>
      </c>
      <c r="DG34" s="118">
        <v>0</v>
      </c>
      <c r="DH34" s="118">
        <v>0</v>
      </c>
      <c r="DI34" s="118">
        <v>0</v>
      </c>
      <c r="DJ34" s="118">
        <v>0</v>
      </c>
      <c r="DK34" s="118">
        <v>0</v>
      </c>
      <c r="DL34" s="118">
        <v>0</v>
      </c>
      <c r="DM34" s="118">
        <v>0</v>
      </c>
      <c r="DN34" s="118">
        <v>0</v>
      </c>
      <c r="DO34" s="118">
        <v>0</v>
      </c>
      <c r="DP34" s="118">
        <v>0</v>
      </c>
      <c r="DQ34" s="118">
        <v>0</v>
      </c>
      <c r="DR34" s="118">
        <v>177.94499999999999</v>
      </c>
      <c r="DS34" s="118">
        <v>0</v>
      </c>
      <c r="DT34" s="118">
        <v>0</v>
      </c>
      <c r="DU34" s="118">
        <v>0</v>
      </c>
      <c r="DV34" s="118">
        <v>0</v>
      </c>
      <c r="DW34" s="118">
        <v>0</v>
      </c>
      <c r="DX34" s="118">
        <v>0</v>
      </c>
      <c r="DY34" s="118">
        <v>0</v>
      </c>
      <c r="DZ34" s="118">
        <v>32.111000000000004</v>
      </c>
      <c r="EA34" s="118">
        <v>0</v>
      </c>
      <c r="EB34" s="118">
        <v>0</v>
      </c>
      <c r="EC34" s="118">
        <v>0</v>
      </c>
      <c r="ED34" s="118">
        <v>0</v>
      </c>
      <c r="EE34" s="118">
        <v>210.964</v>
      </c>
      <c r="EF34" s="118">
        <v>0</v>
      </c>
      <c r="EG34" s="118">
        <v>0</v>
      </c>
      <c r="EH34" s="118">
        <v>0</v>
      </c>
      <c r="EI34" s="118">
        <v>0</v>
      </c>
      <c r="EJ34" s="118">
        <v>0</v>
      </c>
      <c r="EK34" s="118">
        <v>0</v>
      </c>
      <c r="EL34" s="118">
        <v>0</v>
      </c>
      <c r="EM34" s="118">
        <v>0</v>
      </c>
      <c r="EN34" s="118">
        <v>0</v>
      </c>
      <c r="EO34" s="118">
        <v>0</v>
      </c>
      <c r="EP34" s="118">
        <v>0</v>
      </c>
      <c r="EQ34" s="118">
        <v>0</v>
      </c>
      <c r="ER34" s="118">
        <v>0</v>
      </c>
      <c r="ES34" s="118">
        <v>2.3769999999999998</v>
      </c>
      <c r="ET34" s="118">
        <v>0</v>
      </c>
      <c r="EU34" s="118">
        <v>0</v>
      </c>
      <c r="EV34" s="118">
        <v>0</v>
      </c>
      <c r="EW34" s="118">
        <v>0</v>
      </c>
      <c r="EX34" s="118">
        <v>50</v>
      </c>
      <c r="EY34" s="118">
        <v>0</v>
      </c>
      <c r="EZ34" s="118">
        <v>0</v>
      </c>
      <c r="FA34" s="118">
        <v>0</v>
      </c>
      <c r="FB34" s="118">
        <v>0</v>
      </c>
      <c r="FC34" s="118">
        <v>0</v>
      </c>
      <c r="FD34" s="118">
        <v>0</v>
      </c>
      <c r="FE34" s="118">
        <v>0</v>
      </c>
      <c r="FF34" s="118">
        <v>0</v>
      </c>
      <c r="FG34" s="118">
        <v>58.518999999999998</v>
      </c>
      <c r="FH34" s="118">
        <v>0</v>
      </c>
      <c r="FI34" s="118">
        <v>0</v>
      </c>
      <c r="FJ34" s="118">
        <v>0</v>
      </c>
      <c r="FK34" s="118">
        <v>0</v>
      </c>
      <c r="FL34" s="118">
        <v>0</v>
      </c>
      <c r="FM34" s="118">
        <v>0</v>
      </c>
      <c r="FN34" s="118">
        <v>49.414000000000001</v>
      </c>
      <c r="FO34" s="118">
        <v>0</v>
      </c>
      <c r="FP34" s="118">
        <v>0</v>
      </c>
      <c r="FQ34" s="118">
        <v>0</v>
      </c>
      <c r="FR34" s="118">
        <v>0</v>
      </c>
      <c r="FS34" s="118">
        <v>0</v>
      </c>
      <c r="FT34" s="118">
        <v>58.591000000000001</v>
      </c>
      <c r="FU34" s="118">
        <v>50.152999999999999</v>
      </c>
      <c r="FV34" s="118">
        <v>0</v>
      </c>
      <c r="FW34" s="118">
        <v>0</v>
      </c>
      <c r="FX34" s="118">
        <v>0</v>
      </c>
      <c r="FY34" s="118">
        <v>0</v>
      </c>
      <c r="FZ34" s="118">
        <v>0</v>
      </c>
      <c r="GA34" s="211"/>
      <c r="GB34" s="118">
        <v>0</v>
      </c>
      <c r="GC34" s="118">
        <v>0</v>
      </c>
      <c r="GD34" s="118">
        <v>0</v>
      </c>
      <c r="GE34" s="118">
        <v>0</v>
      </c>
      <c r="GF34" s="118">
        <v>0</v>
      </c>
      <c r="GG34" s="118">
        <v>0</v>
      </c>
      <c r="GH34" s="118">
        <v>0</v>
      </c>
      <c r="GI34" s="118">
        <v>0</v>
      </c>
      <c r="GJ34" s="118">
        <v>0</v>
      </c>
      <c r="GK34" s="118">
        <v>0</v>
      </c>
      <c r="GL34" s="118">
        <v>0</v>
      </c>
      <c r="GM34" s="118">
        <v>0</v>
      </c>
      <c r="GN34" s="118">
        <v>0</v>
      </c>
      <c r="GO34" s="118">
        <v>0</v>
      </c>
      <c r="GP34" s="118">
        <v>0</v>
      </c>
      <c r="GQ34" s="118">
        <v>0</v>
      </c>
      <c r="GR34" s="118">
        <v>0</v>
      </c>
      <c r="GS34" s="118">
        <v>0</v>
      </c>
      <c r="GT34" s="118">
        <v>0</v>
      </c>
      <c r="GU34" s="118">
        <v>0</v>
      </c>
      <c r="GV34" s="118">
        <v>0</v>
      </c>
      <c r="GW34" s="118">
        <v>0</v>
      </c>
      <c r="GX34" s="118">
        <v>0</v>
      </c>
      <c r="GY34" s="118">
        <v>0</v>
      </c>
      <c r="GZ34" s="118">
        <v>0</v>
      </c>
      <c r="HA34" s="118">
        <v>0</v>
      </c>
      <c r="HB34" s="118">
        <v>0</v>
      </c>
      <c r="HC34" s="118">
        <v>0</v>
      </c>
      <c r="HD34" s="118">
        <v>0</v>
      </c>
      <c r="HE34" s="118">
        <v>0</v>
      </c>
      <c r="HF34" s="118">
        <v>0</v>
      </c>
      <c r="HG34" s="118">
        <v>0</v>
      </c>
      <c r="HH34" s="118">
        <v>0</v>
      </c>
      <c r="HI34" s="118">
        <v>0</v>
      </c>
      <c r="HJ34" s="118">
        <v>0</v>
      </c>
      <c r="HK34" s="118">
        <v>0</v>
      </c>
      <c r="HL34" s="118">
        <v>0</v>
      </c>
      <c r="HM34" s="118">
        <v>0</v>
      </c>
      <c r="HN34" s="118">
        <v>0</v>
      </c>
      <c r="HO34" s="118">
        <v>0</v>
      </c>
      <c r="HP34" s="118">
        <v>0</v>
      </c>
      <c r="HQ34" s="118">
        <v>0</v>
      </c>
      <c r="HR34" s="118">
        <v>0</v>
      </c>
      <c r="HS34" s="118">
        <v>0</v>
      </c>
      <c r="HT34" s="118">
        <v>0</v>
      </c>
      <c r="HU34" s="118">
        <v>0</v>
      </c>
      <c r="HV34" s="118">
        <v>0</v>
      </c>
      <c r="HW34" s="118">
        <v>0</v>
      </c>
      <c r="HX34" s="118">
        <v>0</v>
      </c>
      <c r="HY34" s="118">
        <v>0</v>
      </c>
      <c r="HZ34" s="118">
        <v>0</v>
      </c>
      <c r="IA34" s="118">
        <v>0</v>
      </c>
      <c r="IB34" s="118">
        <v>0</v>
      </c>
      <c r="IC34" s="118">
        <v>0</v>
      </c>
      <c r="ID34" s="118">
        <v>0</v>
      </c>
      <c r="IE34" s="118">
        <v>0</v>
      </c>
      <c r="IF34" s="118">
        <v>0</v>
      </c>
      <c r="IG34" s="118">
        <v>0</v>
      </c>
      <c r="IH34" s="118">
        <v>0</v>
      </c>
      <c r="II34" s="118">
        <v>0</v>
      </c>
      <c r="IJ34" s="118">
        <v>0</v>
      </c>
      <c r="IK34" s="118">
        <v>0</v>
      </c>
      <c r="IL34" s="118">
        <v>0</v>
      </c>
      <c r="IM34" s="118">
        <v>0</v>
      </c>
      <c r="IN34" s="118">
        <v>0</v>
      </c>
      <c r="IO34" s="118">
        <v>0</v>
      </c>
      <c r="IP34" s="118">
        <v>0</v>
      </c>
      <c r="IQ34" s="118">
        <v>0</v>
      </c>
      <c r="IR34" s="118">
        <v>0</v>
      </c>
      <c r="IS34" s="118">
        <v>0</v>
      </c>
      <c r="IT34" s="118">
        <v>0</v>
      </c>
      <c r="IU34" s="118">
        <v>0</v>
      </c>
      <c r="IV34" s="118">
        <v>0</v>
      </c>
      <c r="IW34" s="118">
        <v>0</v>
      </c>
      <c r="IX34" s="118">
        <v>0</v>
      </c>
    </row>
    <row r="35" spans="2:258">
      <c r="B35" s="51" t="s">
        <v>79</v>
      </c>
      <c r="C35" s="40" t="s">
        <v>361</v>
      </c>
      <c r="D35" s="35" t="s">
        <v>362</v>
      </c>
      <c r="E35" s="120" t="s">
        <v>637</v>
      </c>
      <c r="F35" s="121" t="s">
        <v>371</v>
      </c>
      <c r="G35" s="73">
        <v>201542.4989707761</v>
      </c>
      <c r="H35" s="133">
        <f>SUM(I35:IX35)</f>
        <v>201542.49897077613</v>
      </c>
      <c r="I35" s="118">
        <v>0</v>
      </c>
      <c r="J35" s="118">
        <v>0</v>
      </c>
      <c r="K35" s="118">
        <v>0</v>
      </c>
      <c r="L35" s="118">
        <v>0</v>
      </c>
      <c r="M35" s="118">
        <v>0</v>
      </c>
      <c r="N35" s="118">
        <v>0</v>
      </c>
      <c r="O35" s="118">
        <v>0</v>
      </c>
      <c r="P35" s="118">
        <v>0</v>
      </c>
      <c r="Q35" s="118">
        <v>0</v>
      </c>
      <c r="R35" s="118">
        <v>0</v>
      </c>
      <c r="S35" s="118">
        <v>0</v>
      </c>
      <c r="T35" s="118">
        <v>0</v>
      </c>
      <c r="U35" s="118">
        <v>0</v>
      </c>
      <c r="V35" s="118">
        <v>0</v>
      </c>
      <c r="W35" s="118">
        <v>0</v>
      </c>
      <c r="X35" s="118">
        <v>0</v>
      </c>
      <c r="Y35" s="118">
        <v>0</v>
      </c>
      <c r="Z35" s="118">
        <v>0</v>
      </c>
      <c r="AA35" s="118">
        <v>0</v>
      </c>
      <c r="AB35" s="118">
        <v>0</v>
      </c>
      <c r="AC35" s="118">
        <v>0</v>
      </c>
      <c r="AD35" s="118">
        <v>0</v>
      </c>
      <c r="AE35" s="118">
        <v>0</v>
      </c>
      <c r="AF35" s="118">
        <v>0</v>
      </c>
      <c r="AG35" s="118">
        <v>0</v>
      </c>
      <c r="AH35" s="118">
        <v>0</v>
      </c>
      <c r="AI35" s="118">
        <v>0</v>
      </c>
      <c r="AJ35" s="118">
        <v>0</v>
      </c>
      <c r="AK35" s="118">
        <v>0</v>
      </c>
      <c r="AL35" s="118">
        <v>0</v>
      </c>
      <c r="AM35" s="118">
        <v>0</v>
      </c>
      <c r="AN35" s="118">
        <v>0</v>
      </c>
      <c r="AO35" s="118">
        <v>0</v>
      </c>
      <c r="AP35" s="118">
        <v>0</v>
      </c>
      <c r="AQ35" s="118">
        <v>0</v>
      </c>
      <c r="AR35" s="118">
        <v>0</v>
      </c>
      <c r="AS35" s="118">
        <v>0</v>
      </c>
      <c r="AT35" s="118">
        <v>0</v>
      </c>
      <c r="AU35" s="118">
        <v>0</v>
      </c>
      <c r="AV35" s="118">
        <v>0</v>
      </c>
      <c r="AW35" s="118">
        <v>0</v>
      </c>
      <c r="AX35" s="118">
        <v>0</v>
      </c>
      <c r="AY35" s="118">
        <v>0</v>
      </c>
      <c r="AZ35" s="118">
        <v>0</v>
      </c>
      <c r="BA35" s="118">
        <v>0</v>
      </c>
      <c r="BB35" s="118">
        <v>0</v>
      </c>
      <c r="BC35" s="118">
        <v>0</v>
      </c>
      <c r="BD35" s="118">
        <v>0</v>
      </c>
      <c r="BE35" s="118">
        <v>0</v>
      </c>
      <c r="BF35" s="118">
        <v>0</v>
      </c>
      <c r="BG35" s="118">
        <v>0</v>
      </c>
      <c r="BH35" s="118">
        <v>0</v>
      </c>
      <c r="BI35" s="118">
        <v>0</v>
      </c>
      <c r="BJ35" s="118">
        <v>0</v>
      </c>
      <c r="BK35" s="118">
        <v>0</v>
      </c>
      <c r="BL35" s="118">
        <v>0</v>
      </c>
      <c r="BM35" s="118">
        <v>0</v>
      </c>
      <c r="BN35" s="118">
        <v>0</v>
      </c>
      <c r="BO35" s="118">
        <v>0</v>
      </c>
      <c r="BP35" s="118">
        <v>0</v>
      </c>
      <c r="BQ35" s="118">
        <v>0</v>
      </c>
      <c r="BR35" s="118">
        <v>0</v>
      </c>
      <c r="BS35" s="118">
        <v>0</v>
      </c>
      <c r="BT35" s="118">
        <v>0</v>
      </c>
      <c r="BU35" s="118">
        <v>0</v>
      </c>
      <c r="BV35" s="118">
        <v>0</v>
      </c>
      <c r="BW35" s="118">
        <v>0</v>
      </c>
      <c r="BX35" s="118">
        <v>0</v>
      </c>
      <c r="BY35" s="118">
        <v>0</v>
      </c>
      <c r="BZ35" s="118">
        <v>0</v>
      </c>
      <c r="CA35" s="118">
        <v>0</v>
      </c>
      <c r="CB35" s="118">
        <v>0</v>
      </c>
      <c r="CC35" s="118">
        <v>0</v>
      </c>
      <c r="CD35" s="118">
        <v>0</v>
      </c>
      <c r="CE35" s="118">
        <v>0</v>
      </c>
      <c r="CF35" s="118">
        <v>0</v>
      </c>
      <c r="CG35" s="118">
        <v>0</v>
      </c>
      <c r="CH35" s="118">
        <v>0</v>
      </c>
      <c r="CI35" s="118">
        <v>0</v>
      </c>
      <c r="CJ35" s="118">
        <v>0</v>
      </c>
      <c r="CK35" s="118">
        <v>0</v>
      </c>
      <c r="CL35" s="118">
        <v>0</v>
      </c>
      <c r="CM35" s="118">
        <v>0</v>
      </c>
      <c r="CN35" s="118">
        <v>0</v>
      </c>
      <c r="CO35" s="118">
        <v>0</v>
      </c>
      <c r="CP35" s="118">
        <v>0</v>
      </c>
      <c r="CQ35" s="118">
        <v>0</v>
      </c>
      <c r="CR35" s="118">
        <v>0</v>
      </c>
      <c r="CS35" s="118">
        <v>0</v>
      </c>
      <c r="CT35" s="118">
        <v>0</v>
      </c>
      <c r="CU35" s="118">
        <v>0</v>
      </c>
      <c r="CV35" s="118">
        <v>0</v>
      </c>
      <c r="CW35" s="118">
        <v>0</v>
      </c>
      <c r="CX35" s="118">
        <v>0</v>
      </c>
      <c r="CY35" s="118">
        <v>0</v>
      </c>
      <c r="CZ35" s="118">
        <v>0</v>
      </c>
      <c r="DA35" s="118">
        <v>0</v>
      </c>
      <c r="DB35" s="118">
        <v>0</v>
      </c>
      <c r="DC35" s="118">
        <v>0</v>
      </c>
      <c r="DD35" s="118">
        <v>0</v>
      </c>
      <c r="DE35" s="118">
        <v>0</v>
      </c>
      <c r="DF35" s="118">
        <v>0</v>
      </c>
      <c r="DG35" s="118">
        <v>0</v>
      </c>
      <c r="DH35" s="118">
        <v>0</v>
      </c>
      <c r="DI35" s="118">
        <v>0</v>
      </c>
      <c r="DJ35" s="118">
        <v>0</v>
      </c>
      <c r="DK35" s="118">
        <v>0</v>
      </c>
      <c r="DL35" s="118">
        <v>0</v>
      </c>
      <c r="DM35" s="118">
        <v>0</v>
      </c>
      <c r="DN35" s="118">
        <v>0</v>
      </c>
      <c r="DO35" s="118">
        <v>0</v>
      </c>
      <c r="DP35" s="118">
        <v>0</v>
      </c>
      <c r="DQ35" s="118">
        <v>0</v>
      </c>
      <c r="DR35" s="118">
        <v>0</v>
      </c>
      <c r="DS35" s="118">
        <v>0</v>
      </c>
      <c r="DT35" s="118">
        <v>0</v>
      </c>
      <c r="DU35" s="118">
        <v>0</v>
      </c>
      <c r="DV35" s="118">
        <v>0</v>
      </c>
      <c r="DW35" s="118">
        <v>0</v>
      </c>
      <c r="DX35" s="118">
        <v>0</v>
      </c>
      <c r="DY35" s="118">
        <v>0</v>
      </c>
      <c r="DZ35" s="118">
        <v>0</v>
      </c>
      <c r="EA35" s="118">
        <v>0</v>
      </c>
      <c r="EB35" s="118">
        <v>0</v>
      </c>
      <c r="EC35" s="118">
        <v>0</v>
      </c>
      <c r="ED35" s="118">
        <v>0</v>
      </c>
      <c r="EE35" s="118">
        <v>0</v>
      </c>
      <c r="EF35" s="118">
        <v>0</v>
      </c>
      <c r="EG35" s="118">
        <v>0</v>
      </c>
      <c r="EH35" s="118">
        <v>0</v>
      </c>
      <c r="EI35" s="118">
        <v>0</v>
      </c>
      <c r="EJ35" s="118">
        <v>0</v>
      </c>
      <c r="EK35" s="118">
        <v>0</v>
      </c>
      <c r="EL35" s="118">
        <v>0</v>
      </c>
      <c r="EM35" s="118">
        <v>0</v>
      </c>
      <c r="EN35" s="118">
        <v>0</v>
      </c>
      <c r="EO35" s="118">
        <v>0</v>
      </c>
      <c r="EP35" s="118">
        <v>0</v>
      </c>
      <c r="EQ35" s="118">
        <v>0</v>
      </c>
      <c r="ER35" s="118">
        <v>0</v>
      </c>
      <c r="ES35" s="118">
        <v>0</v>
      </c>
      <c r="ET35" s="118">
        <v>0</v>
      </c>
      <c r="EU35" s="118">
        <v>0</v>
      </c>
      <c r="EV35" s="118">
        <v>0</v>
      </c>
      <c r="EW35" s="118">
        <v>0</v>
      </c>
      <c r="EX35" s="118">
        <v>0</v>
      </c>
      <c r="EY35" s="118">
        <v>0</v>
      </c>
      <c r="EZ35" s="118">
        <v>0</v>
      </c>
      <c r="FA35" s="118">
        <v>0</v>
      </c>
      <c r="FB35" s="118">
        <v>0</v>
      </c>
      <c r="FC35" s="118">
        <v>0</v>
      </c>
      <c r="FD35" s="118">
        <v>0</v>
      </c>
      <c r="FE35" s="118">
        <v>0</v>
      </c>
      <c r="FF35" s="118">
        <v>0</v>
      </c>
      <c r="FG35" s="118">
        <v>0</v>
      </c>
      <c r="FH35" s="118">
        <v>0</v>
      </c>
      <c r="FI35" s="118">
        <v>0</v>
      </c>
      <c r="FJ35" s="118">
        <v>0</v>
      </c>
      <c r="FK35" s="118">
        <v>0</v>
      </c>
      <c r="FL35" s="118">
        <v>0</v>
      </c>
      <c r="FM35" s="118">
        <v>0</v>
      </c>
      <c r="FN35" s="118">
        <v>0</v>
      </c>
      <c r="FO35" s="118">
        <v>0</v>
      </c>
      <c r="FP35" s="118">
        <v>0</v>
      </c>
      <c r="FQ35" s="118">
        <v>0</v>
      </c>
      <c r="FR35" s="118">
        <v>0</v>
      </c>
      <c r="FS35" s="118">
        <v>0</v>
      </c>
      <c r="FT35" s="118">
        <v>0</v>
      </c>
      <c r="FU35" s="118">
        <v>0</v>
      </c>
      <c r="FV35" s="118">
        <v>0</v>
      </c>
      <c r="FW35" s="118">
        <v>0</v>
      </c>
      <c r="FX35" s="118">
        <v>0</v>
      </c>
      <c r="FY35" s="118">
        <v>0</v>
      </c>
      <c r="FZ35" s="118">
        <v>0</v>
      </c>
      <c r="GA35" s="211"/>
      <c r="GB35" s="118">
        <v>1922.9627015978419</v>
      </c>
      <c r="GC35" s="118">
        <v>175.97416476447398</v>
      </c>
      <c r="GD35" s="118">
        <v>3877.4720000000002</v>
      </c>
      <c r="GE35" s="118">
        <v>2135.0025368333677</v>
      </c>
      <c r="GF35" s="118">
        <v>333.68398999999999</v>
      </c>
      <c r="GG35" s="118">
        <v>0</v>
      </c>
      <c r="GH35" s="118">
        <v>135.46586428719652</v>
      </c>
      <c r="GI35" s="118">
        <v>5993.241</v>
      </c>
      <c r="GJ35" s="118">
        <v>194.55558725876736</v>
      </c>
      <c r="GK35" s="118">
        <v>117.02230286366466</v>
      </c>
      <c r="GL35" s="118">
        <v>504.54607169537246</v>
      </c>
      <c r="GM35" s="118">
        <v>0</v>
      </c>
      <c r="GN35" s="118">
        <v>0</v>
      </c>
      <c r="GO35" s="118">
        <v>0</v>
      </c>
      <c r="GP35" s="118">
        <v>4727.9539999999997</v>
      </c>
      <c r="GQ35" s="118">
        <v>5318.5308155218918</v>
      </c>
      <c r="GR35" s="118">
        <v>272.04030400498033</v>
      </c>
      <c r="GS35" s="118">
        <v>773.01958653247561</v>
      </c>
      <c r="GT35" s="118">
        <v>150.98044853704087</v>
      </c>
      <c r="GU35" s="118">
        <v>120.05334488483088</v>
      </c>
      <c r="GV35" s="118">
        <v>0</v>
      </c>
      <c r="GW35" s="118">
        <v>187.28063820294668</v>
      </c>
      <c r="GX35" s="118">
        <v>0</v>
      </c>
      <c r="GY35" s="118">
        <v>142.23324341149618</v>
      </c>
      <c r="GZ35" s="118">
        <v>248.05409462544094</v>
      </c>
      <c r="HA35" s="118">
        <v>0</v>
      </c>
      <c r="HB35" s="118">
        <v>218.64141938161444</v>
      </c>
      <c r="HC35" s="118">
        <v>107.34241097738119</v>
      </c>
      <c r="HD35" s="118">
        <v>125.55963540153559</v>
      </c>
      <c r="HE35" s="118">
        <v>0</v>
      </c>
      <c r="HF35" s="118">
        <v>237.64817389499896</v>
      </c>
      <c r="HG35" s="118">
        <v>115957.56</v>
      </c>
      <c r="HH35" s="118">
        <v>8843.4455999999991</v>
      </c>
      <c r="HI35" s="118">
        <v>6768.45129</v>
      </c>
      <c r="HJ35" s="118">
        <v>7048.7389999999996</v>
      </c>
      <c r="HK35" s="118">
        <v>291.91149760323719</v>
      </c>
      <c r="HL35" s="118">
        <v>255.80922432039841</v>
      </c>
      <c r="HM35" s="118">
        <v>0</v>
      </c>
      <c r="HN35" s="118">
        <v>0</v>
      </c>
      <c r="HO35" s="118">
        <v>201.19578750778169</v>
      </c>
      <c r="HP35" s="118">
        <v>0</v>
      </c>
      <c r="HQ35" s="118">
        <v>0</v>
      </c>
      <c r="HR35" s="118">
        <v>0</v>
      </c>
      <c r="HS35" s="118">
        <v>13017.904718406309</v>
      </c>
      <c r="HT35" s="118">
        <v>0</v>
      </c>
      <c r="HU35" s="118">
        <v>0</v>
      </c>
      <c r="HV35" s="118">
        <v>0</v>
      </c>
      <c r="HW35" s="118">
        <v>0</v>
      </c>
      <c r="HX35" s="118">
        <v>2354.1997702842914</v>
      </c>
      <c r="HY35" s="118">
        <v>0</v>
      </c>
      <c r="HZ35" s="118">
        <v>77.158494189665902</v>
      </c>
      <c r="IA35" s="118">
        <v>15.910977381199418</v>
      </c>
      <c r="IB35" s="118">
        <v>231.75300000000004</v>
      </c>
      <c r="IC35" s="118">
        <v>0</v>
      </c>
      <c r="ID35" s="118">
        <v>0</v>
      </c>
      <c r="IE35" s="118">
        <v>0</v>
      </c>
      <c r="IF35" s="118">
        <v>69.354631666320813</v>
      </c>
      <c r="IG35" s="118">
        <v>510.10962772359409</v>
      </c>
      <c r="IH35" s="118">
        <v>0</v>
      </c>
      <c r="II35" s="118">
        <v>155.44241543888776</v>
      </c>
      <c r="IJ35" s="118">
        <v>32.498806806391364</v>
      </c>
      <c r="IK35" s="118">
        <v>0</v>
      </c>
      <c r="IL35" s="118">
        <v>0</v>
      </c>
      <c r="IM35" s="118">
        <v>0</v>
      </c>
      <c r="IN35" s="118">
        <v>244.31058310852876</v>
      </c>
      <c r="IO35" s="118">
        <v>13243.213726810542</v>
      </c>
      <c r="IP35" s="118">
        <v>742.71101473334716</v>
      </c>
      <c r="IQ35" s="118">
        <v>0</v>
      </c>
      <c r="IR35" s="118">
        <v>236.76208539115999</v>
      </c>
      <c r="IS35" s="118">
        <v>48.068053538078445</v>
      </c>
      <c r="IT35" s="118">
        <v>12.100850798920938</v>
      </c>
      <c r="IU35" s="118">
        <v>74.118644947084448</v>
      </c>
      <c r="IV35" s="118">
        <v>3090.5048354430382</v>
      </c>
      <c r="IW35" s="118">
        <v>0</v>
      </c>
      <c r="IX35" s="118">
        <v>0</v>
      </c>
    </row>
    <row r="36" spans="2:258">
      <c r="B36" s="57" t="s">
        <v>81</v>
      </c>
      <c r="C36" s="54" t="s">
        <v>0</v>
      </c>
      <c r="D36" s="8"/>
      <c r="E36" s="48"/>
      <c r="F36" s="69"/>
      <c r="G36" s="73"/>
      <c r="H36" s="46">
        <f t="shared" si="7"/>
        <v>0</v>
      </c>
      <c r="GA36" s="206"/>
    </row>
    <row r="37" spans="2:258">
      <c r="B37" s="58" t="s">
        <v>82</v>
      </c>
      <c r="C37" s="56" t="s">
        <v>83</v>
      </c>
      <c r="D37" s="8"/>
      <c r="E37" s="48"/>
      <c r="F37" s="69"/>
      <c r="G37" s="73"/>
      <c r="H37" s="46">
        <f t="shared" si="7"/>
        <v>0</v>
      </c>
      <c r="GA37" s="206"/>
    </row>
    <row r="38" spans="2:258">
      <c r="B38" s="58" t="s">
        <v>84</v>
      </c>
      <c r="C38" s="56" t="s">
        <v>85</v>
      </c>
      <c r="D38" s="8"/>
      <c r="E38" s="48"/>
      <c r="F38" s="69"/>
      <c r="G38" s="73"/>
      <c r="H38" s="46">
        <f t="shared" si="7"/>
        <v>0</v>
      </c>
      <c r="GA38" s="206"/>
    </row>
    <row r="39" spans="2:258">
      <c r="B39" s="51" t="s">
        <v>86</v>
      </c>
      <c r="C39" s="40" t="s">
        <v>87</v>
      </c>
      <c r="D39" s="35" t="s">
        <v>362</v>
      </c>
      <c r="E39" s="120" t="s">
        <v>638</v>
      </c>
      <c r="F39" s="121" t="s">
        <v>212</v>
      </c>
      <c r="G39" s="73">
        <v>197652.10510562357</v>
      </c>
      <c r="H39" s="133">
        <f>SUM(I39:IX39)</f>
        <v>197652.10510562357</v>
      </c>
      <c r="I39" s="118">
        <v>0</v>
      </c>
      <c r="J39" s="118">
        <v>0</v>
      </c>
      <c r="K39" s="118">
        <v>0</v>
      </c>
      <c r="L39" s="118">
        <v>0</v>
      </c>
      <c r="M39" s="118">
        <v>0</v>
      </c>
      <c r="N39" s="118">
        <v>0</v>
      </c>
      <c r="O39" s="118">
        <v>0</v>
      </c>
      <c r="P39" s="118">
        <v>0</v>
      </c>
      <c r="Q39" s="118">
        <v>0</v>
      </c>
      <c r="R39" s="118">
        <v>0</v>
      </c>
      <c r="S39" s="118">
        <v>0</v>
      </c>
      <c r="T39" s="118">
        <v>0</v>
      </c>
      <c r="U39" s="118">
        <v>0</v>
      </c>
      <c r="V39" s="118">
        <v>0</v>
      </c>
      <c r="W39" s="118">
        <v>0</v>
      </c>
      <c r="X39" s="118">
        <v>0</v>
      </c>
      <c r="Y39" s="118">
        <v>0</v>
      </c>
      <c r="Z39" s="118">
        <v>0</v>
      </c>
      <c r="AA39" s="118">
        <v>0</v>
      </c>
      <c r="AB39" s="118">
        <v>0</v>
      </c>
      <c r="AC39" s="118">
        <v>0</v>
      </c>
      <c r="AD39" s="118">
        <v>0</v>
      </c>
      <c r="AE39" s="118">
        <v>0</v>
      </c>
      <c r="AF39" s="118">
        <v>0</v>
      </c>
      <c r="AG39" s="118">
        <v>0</v>
      </c>
      <c r="AH39" s="118">
        <v>0</v>
      </c>
      <c r="AI39" s="118">
        <v>0</v>
      </c>
      <c r="AJ39" s="118">
        <v>0</v>
      </c>
      <c r="AK39" s="118">
        <v>0</v>
      </c>
      <c r="AL39" s="118">
        <v>0</v>
      </c>
      <c r="AM39" s="118">
        <v>0</v>
      </c>
      <c r="AN39" s="118">
        <v>0</v>
      </c>
      <c r="AO39" s="118">
        <v>0</v>
      </c>
      <c r="AP39" s="118">
        <v>0</v>
      </c>
      <c r="AQ39" s="118">
        <v>0</v>
      </c>
      <c r="AR39" s="118">
        <v>0</v>
      </c>
      <c r="AS39" s="118">
        <v>0</v>
      </c>
      <c r="AT39" s="118">
        <v>0</v>
      </c>
      <c r="AU39" s="118">
        <v>0</v>
      </c>
      <c r="AV39" s="118">
        <v>0</v>
      </c>
      <c r="AW39" s="118">
        <v>0</v>
      </c>
      <c r="AX39" s="118">
        <v>0</v>
      </c>
      <c r="AY39" s="118">
        <v>0</v>
      </c>
      <c r="AZ39" s="118">
        <v>0</v>
      </c>
      <c r="BA39" s="118">
        <v>0</v>
      </c>
      <c r="BB39" s="118">
        <v>0</v>
      </c>
      <c r="BC39" s="118">
        <v>0</v>
      </c>
      <c r="BD39" s="118">
        <v>0</v>
      </c>
      <c r="BE39" s="118">
        <v>0</v>
      </c>
      <c r="BF39" s="118">
        <v>0</v>
      </c>
      <c r="BG39" s="118">
        <v>0</v>
      </c>
      <c r="BH39" s="118">
        <v>0</v>
      </c>
      <c r="BI39" s="118">
        <v>0</v>
      </c>
      <c r="BJ39" s="118">
        <v>0</v>
      </c>
      <c r="BK39" s="118">
        <v>0</v>
      </c>
      <c r="BL39" s="118">
        <v>0</v>
      </c>
      <c r="BM39" s="118">
        <v>0</v>
      </c>
      <c r="BN39" s="118">
        <v>0</v>
      </c>
      <c r="BO39" s="118">
        <v>0</v>
      </c>
      <c r="BP39" s="118">
        <v>0</v>
      </c>
      <c r="BQ39" s="118">
        <v>0</v>
      </c>
      <c r="BR39" s="118">
        <v>0</v>
      </c>
      <c r="BS39" s="118">
        <v>0</v>
      </c>
      <c r="BT39" s="118">
        <v>0</v>
      </c>
      <c r="BU39" s="118">
        <v>0</v>
      </c>
      <c r="BV39" s="118">
        <v>0</v>
      </c>
      <c r="BW39" s="118">
        <v>0</v>
      </c>
      <c r="BX39" s="118">
        <v>0</v>
      </c>
      <c r="BY39" s="118">
        <v>0</v>
      </c>
      <c r="BZ39" s="118">
        <v>0</v>
      </c>
      <c r="CA39" s="118">
        <v>0</v>
      </c>
      <c r="CB39" s="118">
        <v>0</v>
      </c>
      <c r="CC39" s="118">
        <v>0</v>
      </c>
      <c r="CD39" s="118">
        <v>0</v>
      </c>
      <c r="CE39" s="118">
        <v>0</v>
      </c>
      <c r="CF39" s="118">
        <v>0</v>
      </c>
      <c r="CG39" s="118">
        <v>0</v>
      </c>
      <c r="CH39" s="118">
        <v>0</v>
      </c>
      <c r="CI39" s="118">
        <v>0</v>
      </c>
      <c r="CJ39" s="118">
        <v>0</v>
      </c>
      <c r="CK39" s="118">
        <v>0</v>
      </c>
      <c r="CL39" s="118">
        <v>0</v>
      </c>
      <c r="CM39" s="118">
        <v>0</v>
      </c>
      <c r="CN39" s="118">
        <v>0</v>
      </c>
      <c r="CO39" s="118">
        <v>0</v>
      </c>
      <c r="CP39" s="118">
        <v>0</v>
      </c>
      <c r="CQ39" s="118">
        <v>0</v>
      </c>
      <c r="CR39" s="118">
        <v>0</v>
      </c>
      <c r="CS39" s="118">
        <v>0</v>
      </c>
      <c r="CT39" s="118">
        <v>0</v>
      </c>
      <c r="CU39" s="118">
        <v>0</v>
      </c>
      <c r="CV39" s="118">
        <v>0</v>
      </c>
      <c r="CW39" s="118">
        <v>0</v>
      </c>
      <c r="CX39" s="118">
        <v>0</v>
      </c>
      <c r="CY39" s="118">
        <v>0</v>
      </c>
      <c r="CZ39" s="118">
        <v>0</v>
      </c>
      <c r="DA39" s="118">
        <v>0</v>
      </c>
      <c r="DB39" s="118">
        <v>0</v>
      </c>
      <c r="DC39" s="118">
        <v>0</v>
      </c>
      <c r="DD39" s="118">
        <v>0</v>
      </c>
      <c r="DE39" s="118">
        <v>0</v>
      </c>
      <c r="DF39" s="118">
        <v>0</v>
      </c>
      <c r="DG39" s="118">
        <v>0</v>
      </c>
      <c r="DH39" s="118">
        <v>0</v>
      </c>
      <c r="DI39" s="118">
        <v>0</v>
      </c>
      <c r="DJ39" s="118">
        <v>0</v>
      </c>
      <c r="DK39" s="118">
        <v>0</v>
      </c>
      <c r="DL39" s="118">
        <v>0</v>
      </c>
      <c r="DM39" s="118">
        <v>0</v>
      </c>
      <c r="DN39" s="118">
        <v>0</v>
      </c>
      <c r="DO39" s="118">
        <v>0</v>
      </c>
      <c r="DP39" s="118">
        <v>0</v>
      </c>
      <c r="DQ39" s="118">
        <v>0</v>
      </c>
      <c r="DR39" s="118">
        <v>0</v>
      </c>
      <c r="DS39" s="118">
        <v>0</v>
      </c>
      <c r="DT39" s="118">
        <v>0</v>
      </c>
      <c r="DU39" s="118">
        <v>0</v>
      </c>
      <c r="DV39" s="118">
        <v>0</v>
      </c>
      <c r="DW39" s="118">
        <v>0</v>
      </c>
      <c r="DX39" s="118">
        <v>0</v>
      </c>
      <c r="DY39" s="118">
        <v>0</v>
      </c>
      <c r="DZ39" s="118">
        <v>0</v>
      </c>
      <c r="EA39" s="118">
        <v>0</v>
      </c>
      <c r="EB39" s="118">
        <v>0</v>
      </c>
      <c r="EC39" s="118">
        <v>0</v>
      </c>
      <c r="ED39" s="118">
        <v>0</v>
      </c>
      <c r="EE39" s="118">
        <v>0</v>
      </c>
      <c r="EF39" s="118">
        <v>0</v>
      </c>
      <c r="EG39" s="118">
        <v>0</v>
      </c>
      <c r="EH39" s="118">
        <v>0</v>
      </c>
      <c r="EI39" s="118">
        <v>0</v>
      </c>
      <c r="EJ39" s="118">
        <v>0</v>
      </c>
      <c r="EK39" s="118">
        <v>0</v>
      </c>
      <c r="EL39" s="118">
        <v>0</v>
      </c>
      <c r="EM39" s="118">
        <v>0</v>
      </c>
      <c r="EN39" s="118">
        <v>0</v>
      </c>
      <c r="EO39" s="118">
        <v>0</v>
      </c>
      <c r="EP39" s="118">
        <v>0</v>
      </c>
      <c r="EQ39" s="118">
        <v>0</v>
      </c>
      <c r="ER39" s="118">
        <v>0</v>
      </c>
      <c r="ES39" s="118">
        <v>0</v>
      </c>
      <c r="ET39" s="118">
        <v>0</v>
      </c>
      <c r="EU39" s="118">
        <v>0</v>
      </c>
      <c r="EV39" s="118">
        <v>0</v>
      </c>
      <c r="EW39" s="118">
        <v>0</v>
      </c>
      <c r="EX39" s="118">
        <v>0</v>
      </c>
      <c r="EY39" s="118">
        <v>0</v>
      </c>
      <c r="EZ39" s="118">
        <v>0</v>
      </c>
      <c r="FA39" s="118">
        <v>0</v>
      </c>
      <c r="FB39" s="118">
        <v>0</v>
      </c>
      <c r="FC39" s="118">
        <v>0</v>
      </c>
      <c r="FD39" s="118">
        <v>0</v>
      </c>
      <c r="FE39" s="118">
        <v>0</v>
      </c>
      <c r="FF39" s="118">
        <v>0</v>
      </c>
      <c r="FG39" s="118">
        <v>0</v>
      </c>
      <c r="FH39" s="118">
        <v>0</v>
      </c>
      <c r="FI39" s="118">
        <v>0</v>
      </c>
      <c r="FJ39" s="118">
        <v>0</v>
      </c>
      <c r="FK39" s="118">
        <v>0</v>
      </c>
      <c r="FL39" s="118">
        <v>0</v>
      </c>
      <c r="FM39" s="118">
        <v>0</v>
      </c>
      <c r="FN39" s="118">
        <v>0</v>
      </c>
      <c r="FO39" s="118">
        <v>0</v>
      </c>
      <c r="FP39" s="118">
        <v>0</v>
      </c>
      <c r="FQ39" s="118">
        <v>0</v>
      </c>
      <c r="FR39" s="118">
        <v>0</v>
      </c>
      <c r="FS39" s="118">
        <v>0</v>
      </c>
      <c r="FT39" s="118">
        <v>0</v>
      </c>
      <c r="FU39" s="118">
        <v>0</v>
      </c>
      <c r="FV39" s="118">
        <v>0</v>
      </c>
      <c r="FW39" s="118">
        <v>0</v>
      </c>
      <c r="FX39" s="118">
        <v>0</v>
      </c>
      <c r="FY39" s="118">
        <v>0</v>
      </c>
      <c r="FZ39" s="118">
        <v>0</v>
      </c>
      <c r="GA39" s="206"/>
      <c r="GB39" s="118">
        <v>0</v>
      </c>
      <c r="GC39" s="118">
        <v>0</v>
      </c>
      <c r="GD39" s="118">
        <v>0</v>
      </c>
      <c r="GE39" s="118">
        <v>0</v>
      </c>
      <c r="GF39" s="118">
        <v>0</v>
      </c>
      <c r="GG39" s="118">
        <v>0</v>
      </c>
      <c r="GH39" s="118">
        <v>0</v>
      </c>
      <c r="GI39" s="118">
        <v>0</v>
      </c>
      <c r="GJ39" s="118">
        <v>0</v>
      </c>
      <c r="GK39" s="118">
        <v>0</v>
      </c>
      <c r="GL39" s="118">
        <v>0</v>
      </c>
      <c r="GM39" s="118">
        <v>0</v>
      </c>
      <c r="GN39" s="118">
        <v>0</v>
      </c>
      <c r="GO39" s="118">
        <v>0</v>
      </c>
      <c r="GP39" s="118">
        <v>0</v>
      </c>
      <c r="GQ39" s="118">
        <v>0</v>
      </c>
      <c r="GR39" s="118">
        <v>0</v>
      </c>
      <c r="GS39" s="118">
        <v>0</v>
      </c>
      <c r="GT39" s="118">
        <v>0</v>
      </c>
      <c r="GU39" s="118">
        <v>0</v>
      </c>
      <c r="GV39" s="118">
        <v>0</v>
      </c>
      <c r="GW39" s="118">
        <v>0</v>
      </c>
      <c r="GX39" s="118">
        <v>0</v>
      </c>
      <c r="GY39" s="118">
        <v>0</v>
      </c>
      <c r="GZ39" s="118">
        <v>0</v>
      </c>
      <c r="HA39" s="118">
        <v>0</v>
      </c>
      <c r="HB39" s="118">
        <v>0</v>
      </c>
      <c r="HC39" s="118">
        <v>0</v>
      </c>
      <c r="HD39" s="118">
        <v>0</v>
      </c>
      <c r="HE39" s="118">
        <v>0</v>
      </c>
      <c r="HF39" s="118">
        <v>0</v>
      </c>
      <c r="HG39" s="118">
        <v>0</v>
      </c>
      <c r="HH39" s="118">
        <v>0</v>
      </c>
      <c r="HI39" s="118">
        <v>0</v>
      </c>
      <c r="HJ39" s="118">
        <v>0</v>
      </c>
      <c r="HK39" s="118">
        <v>0</v>
      </c>
      <c r="HL39" s="118">
        <v>0</v>
      </c>
      <c r="HM39" s="118">
        <v>0</v>
      </c>
      <c r="HN39" s="118">
        <v>0</v>
      </c>
      <c r="HO39" s="118">
        <v>0</v>
      </c>
      <c r="HP39" s="118">
        <v>0</v>
      </c>
      <c r="HQ39" s="118">
        <v>0</v>
      </c>
      <c r="HR39" s="118">
        <v>108879.47001452582</v>
      </c>
      <c r="HS39" s="118">
        <v>0</v>
      </c>
      <c r="HT39" s="118">
        <v>0</v>
      </c>
      <c r="HU39" s="118">
        <v>0</v>
      </c>
      <c r="HV39" s="118">
        <v>0</v>
      </c>
      <c r="HW39" s="118">
        <v>0</v>
      </c>
      <c r="HX39" s="118">
        <v>0</v>
      </c>
      <c r="HY39" s="118">
        <v>0</v>
      </c>
      <c r="HZ39" s="118">
        <v>0</v>
      </c>
      <c r="IA39" s="118">
        <v>0</v>
      </c>
      <c r="IB39" s="118">
        <v>0</v>
      </c>
      <c r="IC39" s="118">
        <v>0</v>
      </c>
      <c r="ID39" s="118">
        <v>0</v>
      </c>
      <c r="IE39" s="118">
        <v>0</v>
      </c>
      <c r="IF39" s="118">
        <v>0</v>
      </c>
      <c r="IG39" s="118">
        <v>0</v>
      </c>
      <c r="IH39" s="118">
        <v>0</v>
      </c>
      <c r="II39" s="118">
        <v>0</v>
      </c>
      <c r="IJ39" s="118">
        <v>0</v>
      </c>
      <c r="IK39" s="118">
        <v>0</v>
      </c>
      <c r="IL39" s="118">
        <v>0</v>
      </c>
      <c r="IM39" s="118">
        <v>0</v>
      </c>
      <c r="IN39" s="118">
        <v>0</v>
      </c>
      <c r="IO39" s="118">
        <v>58532.595663830667</v>
      </c>
      <c r="IP39" s="118">
        <v>0</v>
      </c>
      <c r="IQ39" s="118">
        <v>0</v>
      </c>
      <c r="IR39" s="118">
        <v>0</v>
      </c>
      <c r="IS39" s="118">
        <v>0</v>
      </c>
      <c r="IT39" s="118">
        <v>0</v>
      </c>
      <c r="IU39" s="118">
        <v>0</v>
      </c>
      <c r="IV39" s="118">
        <v>30240.039427267067</v>
      </c>
      <c r="IW39" s="118">
        <v>0</v>
      </c>
      <c r="IX39" s="118">
        <v>0</v>
      </c>
    </row>
    <row r="40" spans="2:258">
      <c r="B40" s="51" t="s">
        <v>88</v>
      </c>
      <c r="C40" s="40" t="s">
        <v>89</v>
      </c>
      <c r="D40" s="35" t="s">
        <v>193</v>
      </c>
      <c r="E40" s="48"/>
      <c r="F40" s="69"/>
      <c r="G40" s="73"/>
      <c r="H40" s="46">
        <f t="shared" si="7"/>
        <v>0</v>
      </c>
      <c r="GA40" s="206"/>
    </row>
    <row r="41" spans="2:258">
      <c r="B41" s="51" t="s">
        <v>90</v>
      </c>
      <c r="C41" s="40" t="s">
        <v>91</v>
      </c>
      <c r="D41" s="35" t="s">
        <v>193</v>
      </c>
      <c r="E41" s="48"/>
      <c r="F41" s="69"/>
      <c r="G41" s="74"/>
      <c r="H41" s="46">
        <f t="shared" si="7"/>
        <v>0</v>
      </c>
      <c r="GA41" s="206"/>
    </row>
    <row r="42" spans="2:258">
      <c r="B42" s="58" t="s">
        <v>92</v>
      </c>
      <c r="C42" s="56" t="s">
        <v>93</v>
      </c>
      <c r="D42" s="7"/>
      <c r="E42" s="48"/>
      <c r="F42" s="69"/>
      <c r="G42" s="74"/>
      <c r="H42" s="46">
        <f t="shared" si="7"/>
        <v>0</v>
      </c>
      <c r="GA42" s="206"/>
    </row>
    <row r="43" spans="2:258">
      <c r="B43" s="51" t="s">
        <v>94</v>
      </c>
      <c r="C43" s="40" t="s">
        <v>95</v>
      </c>
      <c r="D43" s="35" t="s">
        <v>211</v>
      </c>
      <c r="E43" s="120" t="s">
        <v>650</v>
      </c>
      <c r="F43" s="121" t="s">
        <v>651</v>
      </c>
      <c r="G43" s="73">
        <v>1253450.7807012405</v>
      </c>
      <c r="H43" s="133">
        <f>SUM(I43:IX43)</f>
        <v>1272658.9927137543</v>
      </c>
      <c r="I43" s="118">
        <v>0</v>
      </c>
      <c r="J43" s="118">
        <v>0</v>
      </c>
      <c r="K43" s="118">
        <v>0</v>
      </c>
      <c r="L43" s="118">
        <v>0</v>
      </c>
      <c r="M43" s="118">
        <v>0</v>
      </c>
      <c r="N43" s="118">
        <v>0</v>
      </c>
      <c r="O43" s="118">
        <v>0</v>
      </c>
      <c r="P43" s="118">
        <v>0</v>
      </c>
      <c r="Q43" s="118">
        <v>0</v>
      </c>
      <c r="R43" s="118">
        <v>0</v>
      </c>
      <c r="S43" s="118">
        <v>0</v>
      </c>
      <c r="T43" s="118">
        <v>0</v>
      </c>
      <c r="U43" s="118">
        <v>0</v>
      </c>
      <c r="V43" s="118">
        <v>0</v>
      </c>
      <c r="W43" s="118">
        <v>0</v>
      </c>
      <c r="X43" s="118">
        <v>0</v>
      </c>
      <c r="Y43" s="118">
        <v>0</v>
      </c>
      <c r="Z43" s="118">
        <v>0</v>
      </c>
      <c r="AA43" s="118">
        <v>0</v>
      </c>
      <c r="AB43" s="118">
        <v>0</v>
      </c>
      <c r="AC43" s="118">
        <v>0</v>
      </c>
      <c r="AD43" s="118">
        <v>0</v>
      </c>
      <c r="AE43" s="118">
        <v>0</v>
      </c>
      <c r="AF43" s="118">
        <v>0</v>
      </c>
      <c r="AG43" s="118">
        <v>0</v>
      </c>
      <c r="AH43" s="118">
        <v>0</v>
      </c>
      <c r="AI43" s="118">
        <v>0</v>
      </c>
      <c r="AJ43" s="118">
        <v>0</v>
      </c>
      <c r="AK43" s="118">
        <v>0</v>
      </c>
      <c r="AL43" s="118">
        <v>0</v>
      </c>
      <c r="AM43" s="118">
        <v>0</v>
      </c>
      <c r="AN43" s="118">
        <v>0</v>
      </c>
      <c r="AO43" s="118">
        <v>0</v>
      </c>
      <c r="AP43" s="118">
        <v>0</v>
      </c>
      <c r="AQ43" s="118">
        <v>0</v>
      </c>
      <c r="AR43" s="118">
        <v>0</v>
      </c>
      <c r="AS43" s="118">
        <v>0</v>
      </c>
      <c r="AT43" s="118">
        <v>0</v>
      </c>
      <c r="AU43" s="118">
        <v>0</v>
      </c>
      <c r="AV43" s="118">
        <v>0</v>
      </c>
      <c r="AW43" s="118">
        <v>0</v>
      </c>
      <c r="AX43" s="118">
        <v>0</v>
      </c>
      <c r="AY43" s="118">
        <v>0</v>
      </c>
      <c r="AZ43" s="118">
        <v>0</v>
      </c>
      <c r="BA43" s="118">
        <v>0</v>
      </c>
      <c r="BB43" s="118">
        <v>0</v>
      </c>
      <c r="BC43" s="118">
        <v>0</v>
      </c>
      <c r="BD43" s="118">
        <v>0</v>
      </c>
      <c r="BE43" s="118">
        <v>0</v>
      </c>
      <c r="BF43" s="118">
        <v>0</v>
      </c>
      <c r="BG43" s="118">
        <v>0</v>
      </c>
      <c r="BH43" s="118">
        <v>0</v>
      </c>
      <c r="BI43" s="118">
        <v>0</v>
      </c>
      <c r="BJ43" s="118">
        <v>0</v>
      </c>
      <c r="BK43" s="118">
        <v>0</v>
      </c>
      <c r="BL43" s="118">
        <v>0</v>
      </c>
      <c r="BM43" s="118">
        <v>0</v>
      </c>
      <c r="BN43" s="118">
        <v>0</v>
      </c>
      <c r="BO43" s="118">
        <v>0</v>
      </c>
      <c r="BP43" s="118">
        <v>0</v>
      </c>
      <c r="BQ43" s="118">
        <v>0</v>
      </c>
      <c r="BR43" s="118">
        <v>0</v>
      </c>
      <c r="BS43" s="118">
        <v>0</v>
      </c>
      <c r="BT43" s="118">
        <v>0</v>
      </c>
      <c r="BU43" s="118">
        <v>0</v>
      </c>
      <c r="BV43" s="118">
        <v>0</v>
      </c>
      <c r="BW43" s="118">
        <v>0</v>
      </c>
      <c r="BX43" s="118">
        <v>0</v>
      </c>
      <c r="BY43" s="118">
        <v>0</v>
      </c>
      <c r="BZ43" s="118">
        <v>0</v>
      </c>
      <c r="CA43" s="118">
        <v>0</v>
      </c>
      <c r="CB43" s="118">
        <v>0</v>
      </c>
      <c r="CC43" s="118">
        <v>0</v>
      </c>
      <c r="CD43" s="118">
        <v>0</v>
      </c>
      <c r="CE43" s="118">
        <v>0</v>
      </c>
      <c r="CF43" s="118">
        <v>0</v>
      </c>
      <c r="CG43" s="118">
        <v>0</v>
      </c>
      <c r="CH43" s="118">
        <v>0</v>
      </c>
      <c r="CI43" s="118">
        <v>0</v>
      </c>
      <c r="CJ43" s="118">
        <v>0</v>
      </c>
      <c r="CK43" s="118">
        <v>0</v>
      </c>
      <c r="CL43" s="118">
        <v>0</v>
      </c>
      <c r="CM43" s="118">
        <v>0</v>
      </c>
      <c r="CN43" s="118">
        <v>0</v>
      </c>
      <c r="CO43" s="118">
        <v>0</v>
      </c>
      <c r="CP43" s="118">
        <v>0</v>
      </c>
      <c r="CQ43" s="118">
        <v>0</v>
      </c>
      <c r="CR43" s="118">
        <v>0</v>
      </c>
      <c r="CS43" s="118">
        <v>0</v>
      </c>
      <c r="CT43" s="118">
        <v>0</v>
      </c>
      <c r="CU43" s="118">
        <v>0</v>
      </c>
      <c r="CV43" s="118">
        <v>0</v>
      </c>
      <c r="CW43" s="118">
        <v>0</v>
      </c>
      <c r="CX43" s="118">
        <v>0</v>
      </c>
      <c r="CY43" s="118">
        <v>0</v>
      </c>
      <c r="CZ43" s="118">
        <v>0</v>
      </c>
      <c r="DA43" s="118">
        <v>0</v>
      </c>
      <c r="DB43" s="118">
        <v>0</v>
      </c>
      <c r="DC43" s="118">
        <v>0</v>
      </c>
      <c r="DD43" s="118">
        <v>0</v>
      </c>
      <c r="DE43" s="118">
        <v>0</v>
      </c>
      <c r="DF43" s="118">
        <v>0</v>
      </c>
      <c r="DG43" s="118">
        <v>0</v>
      </c>
      <c r="DH43" s="118">
        <v>0</v>
      </c>
      <c r="DI43" s="118">
        <v>0</v>
      </c>
      <c r="DJ43" s="118">
        <v>0</v>
      </c>
      <c r="DK43" s="118">
        <v>0</v>
      </c>
      <c r="DL43" s="118">
        <v>0</v>
      </c>
      <c r="DM43" s="118">
        <v>0</v>
      </c>
      <c r="DN43" s="118">
        <v>0</v>
      </c>
      <c r="DO43" s="118">
        <v>0</v>
      </c>
      <c r="DP43" s="118">
        <v>0</v>
      </c>
      <c r="DQ43" s="118">
        <v>0</v>
      </c>
      <c r="DR43" s="118">
        <v>0</v>
      </c>
      <c r="DS43" s="118">
        <v>0</v>
      </c>
      <c r="DT43" s="118">
        <v>0</v>
      </c>
      <c r="DU43" s="118">
        <v>0</v>
      </c>
      <c r="DV43" s="118">
        <v>0</v>
      </c>
      <c r="DW43" s="118">
        <v>0</v>
      </c>
      <c r="DX43" s="118">
        <v>0</v>
      </c>
      <c r="DY43" s="118">
        <v>0</v>
      </c>
      <c r="DZ43" s="118">
        <v>0</v>
      </c>
      <c r="EA43" s="118">
        <v>0</v>
      </c>
      <c r="EB43" s="118">
        <v>0</v>
      </c>
      <c r="EC43" s="118">
        <v>0</v>
      </c>
      <c r="ED43" s="118">
        <v>0</v>
      </c>
      <c r="EE43" s="118">
        <v>0</v>
      </c>
      <c r="EF43" s="118">
        <v>0</v>
      </c>
      <c r="EG43" s="118">
        <v>0</v>
      </c>
      <c r="EH43" s="118">
        <v>0</v>
      </c>
      <c r="EI43" s="118">
        <v>0</v>
      </c>
      <c r="EJ43" s="118">
        <v>0</v>
      </c>
      <c r="EK43" s="118">
        <v>0</v>
      </c>
      <c r="EL43" s="118">
        <v>0</v>
      </c>
      <c r="EM43" s="118">
        <v>0</v>
      </c>
      <c r="EN43" s="118">
        <v>0</v>
      </c>
      <c r="EO43" s="118">
        <v>0</v>
      </c>
      <c r="EP43" s="118">
        <v>0</v>
      </c>
      <c r="EQ43" s="118">
        <v>0</v>
      </c>
      <c r="ER43" s="118">
        <v>0</v>
      </c>
      <c r="ES43" s="118">
        <v>0</v>
      </c>
      <c r="ET43" s="118">
        <v>0</v>
      </c>
      <c r="EU43" s="118">
        <v>0</v>
      </c>
      <c r="EV43" s="118">
        <v>0</v>
      </c>
      <c r="EW43" s="118">
        <v>0</v>
      </c>
      <c r="EX43" s="118">
        <v>0</v>
      </c>
      <c r="EY43" s="118">
        <v>0</v>
      </c>
      <c r="EZ43" s="118">
        <v>0</v>
      </c>
      <c r="FA43" s="118">
        <v>0</v>
      </c>
      <c r="FB43" s="118">
        <v>0</v>
      </c>
      <c r="FC43" s="118">
        <v>0</v>
      </c>
      <c r="FD43" s="118">
        <v>0</v>
      </c>
      <c r="FE43" s="118">
        <v>0</v>
      </c>
      <c r="FF43" s="118">
        <v>0</v>
      </c>
      <c r="FG43" s="118">
        <v>0</v>
      </c>
      <c r="FH43" s="118">
        <v>0</v>
      </c>
      <c r="FI43" s="118">
        <v>0</v>
      </c>
      <c r="FJ43" s="118">
        <v>0</v>
      </c>
      <c r="FK43" s="118">
        <v>0</v>
      </c>
      <c r="FL43" s="118">
        <v>0</v>
      </c>
      <c r="FM43" s="118">
        <v>0</v>
      </c>
      <c r="FN43" s="118">
        <v>0</v>
      </c>
      <c r="FO43" s="118">
        <v>0</v>
      </c>
      <c r="FP43" s="118">
        <v>0</v>
      </c>
      <c r="FQ43" s="118">
        <v>0</v>
      </c>
      <c r="FR43" s="118">
        <v>0</v>
      </c>
      <c r="FS43" s="118">
        <v>0</v>
      </c>
      <c r="FT43" s="118">
        <v>0</v>
      </c>
      <c r="FU43" s="118">
        <v>0</v>
      </c>
      <c r="FV43" s="118">
        <v>0</v>
      </c>
      <c r="FW43" s="118">
        <v>0</v>
      </c>
      <c r="FX43" s="118">
        <v>0</v>
      </c>
      <c r="FY43" s="118">
        <v>0</v>
      </c>
      <c r="FZ43" s="118">
        <v>0</v>
      </c>
      <c r="GA43" s="206"/>
      <c r="GB43" s="118">
        <v>133723.20515920522</v>
      </c>
      <c r="GC43" s="118">
        <v>8231.5229999999992</v>
      </c>
      <c r="GD43" s="118">
        <v>95405.014510000008</v>
      </c>
      <c r="GE43" s="118">
        <v>13675.466</v>
      </c>
      <c r="GF43" s="118">
        <v>2620.1860000000001</v>
      </c>
      <c r="GG43" s="118">
        <v>3346.2646799999998</v>
      </c>
      <c r="GH43" s="118">
        <v>19604.508260000002</v>
      </c>
      <c r="GI43" s="118">
        <v>16274.68895</v>
      </c>
      <c r="GJ43" s="118">
        <v>7346.3843340693093</v>
      </c>
      <c r="GK43" s="118">
        <v>14879.198970000001</v>
      </c>
      <c r="GL43" s="118">
        <v>21387.462829999997</v>
      </c>
      <c r="GM43" s="118">
        <v>63499.686815833156</v>
      </c>
      <c r="GN43" s="118">
        <v>7947.3823244386804</v>
      </c>
      <c r="GO43" s="118">
        <v>2161.999790176385</v>
      </c>
      <c r="GP43" s="118">
        <v>182494.057</v>
      </c>
      <c r="GQ43" s="118">
        <v>74597.285837516072</v>
      </c>
      <c r="GR43" s="118">
        <v>5718.1071877360446</v>
      </c>
      <c r="GS43" s="118">
        <v>35610.051300000006</v>
      </c>
      <c r="GT43" s="118">
        <v>13304.40472</v>
      </c>
      <c r="GU43" s="118">
        <v>9099.7042400000009</v>
      </c>
      <c r="GV43" s="118">
        <v>6015.16417</v>
      </c>
      <c r="GW43" s="118">
        <v>6661.2551100000001</v>
      </c>
      <c r="GX43" s="118">
        <v>0</v>
      </c>
      <c r="GY43" s="118">
        <v>9987.1136500000011</v>
      </c>
      <c r="GZ43" s="118">
        <v>6423.9788999999992</v>
      </c>
      <c r="HA43" s="118">
        <v>0</v>
      </c>
      <c r="HB43" s="118">
        <v>14472.689252962962</v>
      </c>
      <c r="HC43" s="118">
        <v>3621.5034815096492</v>
      </c>
      <c r="HD43" s="118">
        <v>6802.2378600000002</v>
      </c>
      <c r="HE43" s="118">
        <v>46957.234320000003</v>
      </c>
      <c r="HF43" s="118">
        <v>27402.450989999998</v>
      </c>
      <c r="HG43" s="118">
        <v>76002.926999999996</v>
      </c>
      <c r="HH43" s="118">
        <v>7989.0378700000001</v>
      </c>
      <c r="HI43" s="118">
        <v>3135.4029999999998</v>
      </c>
      <c r="HJ43" s="118">
        <v>5268.5879999999997</v>
      </c>
      <c r="HK43" s="118">
        <v>16476.594519999999</v>
      </c>
      <c r="HL43" s="118">
        <v>3207.3728138617971</v>
      </c>
      <c r="HM43" s="118">
        <v>0</v>
      </c>
      <c r="HN43" s="118">
        <v>6692.7768900000001</v>
      </c>
      <c r="HO43" s="118">
        <v>6469.1259300000002</v>
      </c>
      <c r="HP43" s="118">
        <v>0</v>
      </c>
      <c r="HQ43" s="118">
        <v>3704.9227099999998</v>
      </c>
      <c r="HR43" s="118">
        <v>69816.548313239255</v>
      </c>
      <c r="HS43" s="118">
        <v>3491.8635399999994</v>
      </c>
      <c r="HT43" s="118">
        <v>0</v>
      </c>
      <c r="HU43" s="118">
        <v>3337.5941874870305</v>
      </c>
      <c r="HV43" s="118">
        <v>0</v>
      </c>
      <c r="HW43" s="118">
        <v>4917.9459999999999</v>
      </c>
      <c r="HX43" s="118">
        <v>2688.6858203984229</v>
      </c>
      <c r="HY43" s="118">
        <v>16458.728199999998</v>
      </c>
      <c r="HZ43" s="118">
        <v>5432.7439299999996</v>
      </c>
      <c r="IA43" s="118">
        <v>13275.215</v>
      </c>
      <c r="IB43" s="118">
        <v>0</v>
      </c>
      <c r="IC43" s="118">
        <v>0</v>
      </c>
      <c r="ID43" s="118">
        <v>21796.228999999999</v>
      </c>
      <c r="IE43" s="118">
        <v>7274.9039663685408</v>
      </c>
      <c r="IF43" s="118">
        <v>10179.941140000001</v>
      </c>
      <c r="IG43" s="118">
        <v>20178.688730000002</v>
      </c>
      <c r="IH43" s="118">
        <v>3061.6907883378294</v>
      </c>
      <c r="II43" s="118">
        <v>2939.5860899999998</v>
      </c>
      <c r="IJ43" s="118">
        <v>0</v>
      </c>
      <c r="IK43" s="118">
        <v>4267.3003224735421</v>
      </c>
      <c r="IL43" s="118">
        <v>17170.061903818219</v>
      </c>
      <c r="IM43" s="118">
        <v>7293.0547083419797</v>
      </c>
      <c r="IN43" s="118">
        <v>0</v>
      </c>
      <c r="IO43" s="118">
        <v>28767.958143079475</v>
      </c>
      <c r="IP43" s="118">
        <v>5738.1981799999994</v>
      </c>
      <c r="IQ43" s="118">
        <v>3232.2556199999999</v>
      </c>
      <c r="IR43" s="118">
        <v>3190.3885299999997</v>
      </c>
      <c r="IS43" s="118">
        <v>4646.424</v>
      </c>
      <c r="IT43" s="118">
        <v>3500.7655228999997</v>
      </c>
      <c r="IU43" s="118">
        <v>4236.8806500000001</v>
      </c>
      <c r="IV43" s="118">
        <v>17548.382049999997</v>
      </c>
      <c r="IW43" s="118">
        <v>0</v>
      </c>
      <c r="IX43" s="118">
        <v>0</v>
      </c>
    </row>
    <row r="44" spans="2:258">
      <c r="B44" s="51" t="s">
        <v>96</v>
      </c>
      <c r="C44" s="40" t="s">
        <v>97</v>
      </c>
      <c r="D44" s="35" t="s">
        <v>211</v>
      </c>
      <c r="E44" s="120" t="s">
        <v>640</v>
      </c>
      <c r="F44" s="121" t="s">
        <v>394</v>
      </c>
      <c r="G44" s="131">
        <v>0</v>
      </c>
      <c r="H44" s="141">
        <f t="shared" si="7"/>
        <v>0</v>
      </c>
      <c r="I44" s="118">
        <v>0</v>
      </c>
      <c r="J44" s="118">
        <v>0</v>
      </c>
      <c r="K44" s="118">
        <v>0</v>
      </c>
      <c r="L44" s="118">
        <v>0</v>
      </c>
      <c r="M44" s="118">
        <v>0</v>
      </c>
      <c r="N44" s="118">
        <v>0</v>
      </c>
      <c r="O44" s="118">
        <v>0</v>
      </c>
      <c r="P44" s="118">
        <v>0</v>
      </c>
      <c r="Q44" s="118">
        <v>0</v>
      </c>
      <c r="R44" s="118">
        <v>0</v>
      </c>
      <c r="S44" s="118">
        <v>0</v>
      </c>
      <c r="T44" s="118">
        <v>0</v>
      </c>
      <c r="U44" s="118">
        <v>0</v>
      </c>
      <c r="V44" s="118">
        <v>0</v>
      </c>
      <c r="W44" s="118">
        <v>0</v>
      </c>
      <c r="X44" s="118">
        <v>0</v>
      </c>
      <c r="Y44" s="118">
        <v>0</v>
      </c>
      <c r="Z44" s="118">
        <v>0</v>
      </c>
      <c r="AA44" s="118">
        <v>0</v>
      </c>
      <c r="AB44" s="118">
        <v>0</v>
      </c>
      <c r="AC44" s="118">
        <v>0</v>
      </c>
      <c r="AD44" s="118">
        <v>0</v>
      </c>
      <c r="AE44" s="118">
        <v>0</v>
      </c>
      <c r="AF44" s="118">
        <v>0</v>
      </c>
      <c r="AG44" s="118">
        <v>0</v>
      </c>
      <c r="AH44" s="118">
        <v>0</v>
      </c>
      <c r="AI44" s="118">
        <v>0</v>
      </c>
      <c r="AJ44" s="118">
        <v>0</v>
      </c>
      <c r="AK44" s="118">
        <v>0</v>
      </c>
      <c r="AL44" s="118">
        <v>0</v>
      </c>
      <c r="AM44" s="118">
        <v>0</v>
      </c>
      <c r="AN44" s="118">
        <v>0</v>
      </c>
      <c r="AO44" s="118">
        <v>0</v>
      </c>
      <c r="AP44" s="118">
        <v>0</v>
      </c>
      <c r="AQ44" s="118">
        <v>0</v>
      </c>
      <c r="AR44" s="118">
        <v>0</v>
      </c>
      <c r="AS44" s="118">
        <v>0</v>
      </c>
      <c r="AT44" s="118">
        <v>0</v>
      </c>
      <c r="AU44" s="118">
        <v>0</v>
      </c>
      <c r="AV44" s="118">
        <v>0</v>
      </c>
      <c r="AW44" s="118">
        <v>0</v>
      </c>
      <c r="AX44" s="118">
        <v>0</v>
      </c>
      <c r="AY44" s="118">
        <v>0</v>
      </c>
      <c r="AZ44" s="118">
        <v>0</v>
      </c>
      <c r="BA44" s="118">
        <v>0</v>
      </c>
      <c r="BB44" s="118">
        <v>0</v>
      </c>
      <c r="BC44" s="118">
        <v>0</v>
      </c>
      <c r="BD44" s="118">
        <v>0</v>
      </c>
      <c r="BE44" s="118">
        <v>0</v>
      </c>
      <c r="BF44" s="118">
        <v>0</v>
      </c>
      <c r="BG44" s="118">
        <v>0</v>
      </c>
      <c r="BH44" s="118">
        <v>0</v>
      </c>
      <c r="BI44" s="118">
        <v>0</v>
      </c>
      <c r="BJ44" s="118">
        <v>0</v>
      </c>
      <c r="BK44" s="118">
        <v>0</v>
      </c>
      <c r="BL44" s="118">
        <v>0</v>
      </c>
      <c r="BM44" s="118">
        <v>0</v>
      </c>
      <c r="BN44" s="118">
        <v>0</v>
      </c>
      <c r="BO44" s="118">
        <v>0</v>
      </c>
      <c r="BP44" s="118">
        <v>0</v>
      </c>
      <c r="BQ44" s="118">
        <v>0</v>
      </c>
      <c r="BR44" s="118">
        <v>0</v>
      </c>
      <c r="BS44" s="118">
        <v>0</v>
      </c>
      <c r="BT44" s="118">
        <v>0</v>
      </c>
      <c r="BU44" s="118">
        <v>0</v>
      </c>
      <c r="BV44" s="118">
        <v>0</v>
      </c>
      <c r="BW44" s="118">
        <v>0</v>
      </c>
      <c r="BX44" s="118">
        <v>0</v>
      </c>
      <c r="BY44" s="118">
        <v>0</v>
      </c>
      <c r="BZ44" s="118">
        <v>0</v>
      </c>
      <c r="CA44" s="118">
        <v>0</v>
      </c>
      <c r="CB44" s="118">
        <v>0</v>
      </c>
      <c r="CC44" s="118">
        <v>0</v>
      </c>
      <c r="CD44" s="118">
        <v>0</v>
      </c>
      <c r="CE44" s="118">
        <v>0</v>
      </c>
      <c r="CF44" s="118">
        <v>0</v>
      </c>
      <c r="CG44" s="118">
        <v>0</v>
      </c>
      <c r="CH44" s="118">
        <v>0</v>
      </c>
      <c r="CI44" s="118">
        <v>0</v>
      </c>
      <c r="CJ44" s="118">
        <v>0</v>
      </c>
      <c r="CK44" s="118">
        <v>0</v>
      </c>
      <c r="CL44" s="118">
        <v>0</v>
      </c>
      <c r="CM44" s="118">
        <v>0</v>
      </c>
      <c r="CN44" s="118">
        <v>0</v>
      </c>
      <c r="CO44" s="118">
        <v>0</v>
      </c>
      <c r="CP44" s="118">
        <v>0</v>
      </c>
      <c r="CQ44" s="118">
        <v>0</v>
      </c>
      <c r="CR44" s="118">
        <v>0</v>
      </c>
      <c r="CS44" s="118">
        <v>0</v>
      </c>
      <c r="CT44" s="118">
        <v>0</v>
      </c>
      <c r="CU44" s="118">
        <v>0</v>
      </c>
      <c r="CV44" s="118">
        <v>0</v>
      </c>
      <c r="CW44" s="118">
        <v>0</v>
      </c>
      <c r="CX44" s="118">
        <v>0</v>
      </c>
      <c r="CY44" s="118">
        <v>0</v>
      </c>
      <c r="CZ44" s="118">
        <v>0</v>
      </c>
      <c r="DA44" s="118">
        <v>0</v>
      </c>
      <c r="DB44" s="118">
        <v>0</v>
      </c>
      <c r="DC44" s="118">
        <v>0</v>
      </c>
      <c r="DD44" s="118">
        <v>0</v>
      </c>
      <c r="DE44" s="118">
        <v>0</v>
      </c>
      <c r="DF44" s="118">
        <v>0</v>
      </c>
      <c r="DG44" s="118">
        <v>0</v>
      </c>
      <c r="DH44" s="118">
        <v>0</v>
      </c>
      <c r="DI44" s="118">
        <v>0</v>
      </c>
      <c r="DJ44" s="118">
        <v>0</v>
      </c>
      <c r="DK44" s="118">
        <v>0</v>
      </c>
      <c r="DL44" s="118">
        <v>0</v>
      </c>
      <c r="DM44" s="118">
        <v>0</v>
      </c>
      <c r="DN44" s="118">
        <v>0</v>
      </c>
      <c r="DO44" s="118">
        <v>0</v>
      </c>
      <c r="DP44" s="118">
        <v>0</v>
      </c>
      <c r="DQ44" s="118">
        <v>0</v>
      </c>
      <c r="DR44" s="118">
        <v>0</v>
      </c>
      <c r="DS44" s="118">
        <v>0</v>
      </c>
      <c r="DT44" s="118">
        <v>0</v>
      </c>
      <c r="DU44" s="118">
        <v>0</v>
      </c>
      <c r="DV44" s="118">
        <v>0</v>
      </c>
      <c r="DW44" s="118">
        <v>0</v>
      </c>
      <c r="DX44" s="118">
        <v>0</v>
      </c>
      <c r="DY44" s="118">
        <v>0</v>
      </c>
      <c r="DZ44" s="118">
        <v>0</v>
      </c>
      <c r="EA44" s="118">
        <v>0</v>
      </c>
      <c r="EB44" s="118">
        <v>0</v>
      </c>
      <c r="EC44" s="118">
        <v>0</v>
      </c>
      <c r="ED44" s="118">
        <v>0</v>
      </c>
      <c r="EE44" s="118">
        <v>0</v>
      </c>
      <c r="EF44" s="118">
        <v>0</v>
      </c>
      <c r="EG44" s="118">
        <v>0</v>
      </c>
      <c r="EH44" s="118">
        <v>0</v>
      </c>
      <c r="EI44" s="118">
        <v>0</v>
      </c>
      <c r="EJ44" s="118">
        <v>0</v>
      </c>
      <c r="EK44" s="118">
        <v>0</v>
      </c>
      <c r="EL44" s="118">
        <v>0</v>
      </c>
      <c r="EM44" s="118">
        <v>0</v>
      </c>
      <c r="EN44" s="118">
        <v>0</v>
      </c>
      <c r="EO44" s="118">
        <v>0</v>
      </c>
      <c r="EP44" s="118">
        <v>0</v>
      </c>
      <c r="EQ44" s="118">
        <v>0</v>
      </c>
      <c r="ER44" s="118">
        <v>0</v>
      </c>
      <c r="ES44" s="118">
        <v>0</v>
      </c>
      <c r="ET44" s="118">
        <v>0</v>
      </c>
      <c r="EU44" s="118">
        <v>0</v>
      </c>
      <c r="EV44" s="118">
        <v>0</v>
      </c>
      <c r="EW44" s="118">
        <v>0</v>
      </c>
      <c r="EX44" s="118">
        <v>0</v>
      </c>
      <c r="EY44" s="118">
        <v>0</v>
      </c>
      <c r="EZ44" s="118">
        <v>0</v>
      </c>
      <c r="FA44" s="118">
        <v>0</v>
      </c>
      <c r="FB44" s="118">
        <v>0</v>
      </c>
      <c r="FC44" s="118">
        <v>0</v>
      </c>
      <c r="FD44" s="118">
        <v>0</v>
      </c>
      <c r="FE44" s="118">
        <v>0</v>
      </c>
      <c r="FF44" s="118">
        <v>0</v>
      </c>
      <c r="FG44" s="118">
        <v>0</v>
      </c>
      <c r="FH44" s="118">
        <v>0</v>
      </c>
      <c r="FI44" s="118">
        <v>0</v>
      </c>
      <c r="FJ44" s="118">
        <v>0</v>
      </c>
      <c r="FK44" s="118">
        <v>0</v>
      </c>
      <c r="FL44" s="118">
        <v>0</v>
      </c>
      <c r="FM44" s="118">
        <v>0</v>
      </c>
      <c r="FN44" s="118">
        <v>0</v>
      </c>
      <c r="FO44" s="118">
        <v>0</v>
      </c>
      <c r="FP44" s="118">
        <v>0</v>
      </c>
      <c r="FQ44" s="118">
        <v>0</v>
      </c>
      <c r="FR44" s="118">
        <v>0</v>
      </c>
      <c r="FS44" s="118">
        <v>0</v>
      </c>
      <c r="FT44" s="118">
        <v>0</v>
      </c>
      <c r="FU44" s="118">
        <v>0</v>
      </c>
      <c r="FV44" s="118">
        <v>0</v>
      </c>
      <c r="FW44" s="118">
        <v>0</v>
      </c>
      <c r="FX44" s="118">
        <v>0</v>
      </c>
      <c r="FY44" s="118">
        <v>0</v>
      </c>
      <c r="FZ44" s="118">
        <v>0</v>
      </c>
      <c r="GA44" s="211"/>
    </row>
    <row r="45" spans="2:258">
      <c r="B45" s="51" t="s">
        <v>96</v>
      </c>
      <c r="C45" s="40" t="s">
        <v>97</v>
      </c>
      <c r="D45" s="35" t="s">
        <v>362</v>
      </c>
      <c r="E45" s="120" t="s">
        <v>641</v>
      </c>
      <c r="F45" s="121" t="s">
        <v>394</v>
      </c>
      <c r="G45" s="73">
        <v>28700</v>
      </c>
      <c r="H45" s="133">
        <f>SUM(I45:IX45)</f>
        <v>0</v>
      </c>
      <c r="I45" s="118">
        <v>0</v>
      </c>
      <c r="J45" s="118">
        <v>0</v>
      </c>
      <c r="K45" s="118">
        <v>0</v>
      </c>
      <c r="L45" s="118">
        <v>0</v>
      </c>
      <c r="M45" s="118">
        <v>0</v>
      </c>
      <c r="N45" s="118">
        <v>0</v>
      </c>
      <c r="O45" s="118">
        <v>0</v>
      </c>
      <c r="P45" s="118">
        <v>0</v>
      </c>
      <c r="Q45" s="118">
        <v>0</v>
      </c>
      <c r="R45" s="118">
        <v>0</v>
      </c>
      <c r="S45" s="118">
        <v>0</v>
      </c>
      <c r="T45" s="118">
        <v>0</v>
      </c>
      <c r="U45" s="118">
        <v>0</v>
      </c>
      <c r="V45" s="118">
        <v>0</v>
      </c>
      <c r="W45" s="118">
        <v>0</v>
      </c>
      <c r="X45" s="118">
        <v>0</v>
      </c>
      <c r="Y45" s="118">
        <v>0</v>
      </c>
      <c r="Z45" s="118">
        <v>0</v>
      </c>
      <c r="AA45" s="118">
        <v>0</v>
      </c>
      <c r="AB45" s="118">
        <v>0</v>
      </c>
      <c r="AC45" s="118">
        <v>0</v>
      </c>
      <c r="AD45" s="118">
        <v>0</v>
      </c>
      <c r="AE45" s="118">
        <v>0</v>
      </c>
      <c r="AF45" s="118">
        <v>0</v>
      </c>
      <c r="AG45" s="118">
        <v>0</v>
      </c>
      <c r="AH45" s="118">
        <v>0</v>
      </c>
      <c r="AI45" s="118">
        <v>0</v>
      </c>
      <c r="AJ45" s="118">
        <v>0</v>
      </c>
      <c r="AK45" s="118">
        <v>0</v>
      </c>
      <c r="AL45" s="118">
        <v>0</v>
      </c>
      <c r="AM45" s="118">
        <v>0</v>
      </c>
      <c r="AN45" s="118">
        <v>0</v>
      </c>
      <c r="AO45" s="118">
        <v>0</v>
      </c>
      <c r="AP45" s="118">
        <v>0</v>
      </c>
      <c r="AQ45" s="118">
        <v>0</v>
      </c>
      <c r="AR45" s="118">
        <v>0</v>
      </c>
      <c r="AS45" s="118">
        <v>0</v>
      </c>
      <c r="AT45" s="118">
        <v>0</v>
      </c>
      <c r="AU45" s="118">
        <v>0</v>
      </c>
      <c r="AV45" s="118">
        <v>0</v>
      </c>
      <c r="AW45" s="118">
        <v>0</v>
      </c>
      <c r="AX45" s="118">
        <v>0</v>
      </c>
      <c r="AY45" s="118">
        <v>0</v>
      </c>
      <c r="AZ45" s="118">
        <v>0</v>
      </c>
      <c r="BA45" s="118">
        <v>0</v>
      </c>
      <c r="BB45" s="118">
        <v>0</v>
      </c>
      <c r="BC45" s="118">
        <v>0</v>
      </c>
      <c r="BD45" s="118">
        <v>0</v>
      </c>
      <c r="BE45" s="118">
        <v>0</v>
      </c>
      <c r="BF45" s="118">
        <v>0</v>
      </c>
      <c r="BG45" s="118">
        <v>0</v>
      </c>
      <c r="BH45" s="118">
        <v>0</v>
      </c>
      <c r="BI45" s="118">
        <v>0</v>
      </c>
      <c r="BJ45" s="118">
        <v>0</v>
      </c>
      <c r="BK45" s="118">
        <v>0</v>
      </c>
      <c r="BL45" s="118">
        <v>0</v>
      </c>
      <c r="BM45" s="118">
        <v>0</v>
      </c>
      <c r="BN45" s="118">
        <v>0</v>
      </c>
      <c r="BO45" s="118">
        <v>0</v>
      </c>
      <c r="BP45" s="118">
        <v>0</v>
      </c>
      <c r="BQ45" s="118">
        <v>0</v>
      </c>
      <c r="BR45" s="118">
        <v>0</v>
      </c>
      <c r="BS45" s="118">
        <v>0</v>
      </c>
      <c r="BT45" s="118">
        <v>0</v>
      </c>
      <c r="BU45" s="118">
        <v>0</v>
      </c>
      <c r="BV45" s="118">
        <v>0</v>
      </c>
      <c r="BW45" s="118">
        <v>0</v>
      </c>
      <c r="BX45" s="118">
        <v>0</v>
      </c>
      <c r="BY45" s="118">
        <v>0</v>
      </c>
      <c r="BZ45" s="118">
        <v>0</v>
      </c>
      <c r="CA45" s="118">
        <v>0</v>
      </c>
      <c r="CB45" s="118">
        <v>0</v>
      </c>
      <c r="CC45" s="118">
        <v>0</v>
      </c>
      <c r="CD45" s="118">
        <v>0</v>
      </c>
      <c r="CE45" s="118">
        <v>0</v>
      </c>
      <c r="CF45" s="118">
        <v>0</v>
      </c>
      <c r="CG45" s="118">
        <v>0</v>
      </c>
      <c r="CH45" s="118">
        <v>0</v>
      </c>
      <c r="CI45" s="118">
        <v>0</v>
      </c>
      <c r="CJ45" s="118">
        <v>0</v>
      </c>
      <c r="CK45" s="118">
        <v>0</v>
      </c>
      <c r="CL45" s="118">
        <v>0</v>
      </c>
      <c r="CM45" s="118">
        <v>0</v>
      </c>
      <c r="CN45" s="118">
        <v>0</v>
      </c>
      <c r="CO45" s="118">
        <v>0</v>
      </c>
      <c r="CP45" s="118">
        <v>0</v>
      </c>
      <c r="CQ45" s="118">
        <v>0</v>
      </c>
      <c r="CR45" s="118">
        <v>0</v>
      </c>
      <c r="CS45" s="118">
        <v>0</v>
      </c>
      <c r="CT45" s="118">
        <v>0</v>
      </c>
      <c r="CU45" s="118">
        <v>0</v>
      </c>
      <c r="CV45" s="118">
        <v>0</v>
      </c>
      <c r="CW45" s="118">
        <v>0</v>
      </c>
      <c r="CX45" s="118">
        <v>0</v>
      </c>
      <c r="CY45" s="118">
        <v>0</v>
      </c>
      <c r="CZ45" s="118">
        <v>0</v>
      </c>
      <c r="DA45" s="118">
        <v>0</v>
      </c>
      <c r="DB45" s="118">
        <v>0</v>
      </c>
      <c r="DC45" s="118">
        <v>0</v>
      </c>
      <c r="DD45" s="118">
        <v>0</v>
      </c>
      <c r="DE45" s="118">
        <v>0</v>
      </c>
      <c r="DF45" s="118">
        <v>0</v>
      </c>
      <c r="DG45" s="118">
        <v>0</v>
      </c>
      <c r="DH45" s="118">
        <v>0</v>
      </c>
      <c r="DI45" s="118">
        <v>0</v>
      </c>
      <c r="DJ45" s="118">
        <v>0</v>
      </c>
      <c r="DK45" s="118">
        <v>0</v>
      </c>
      <c r="DL45" s="118">
        <v>0</v>
      </c>
      <c r="DM45" s="118">
        <v>0</v>
      </c>
      <c r="DN45" s="118">
        <v>0</v>
      </c>
      <c r="DO45" s="118">
        <v>0</v>
      </c>
      <c r="DP45" s="118">
        <v>0</v>
      </c>
      <c r="DQ45" s="118">
        <v>0</v>
      </c>
      <c r="DR45" s="118">
        <v>0</v>
      </c>
      <c r="DS45" s="118">
        <v>0</v>
      </c>
      <c r="DT45" s="118">
        <v>0</v>
      </c>
      <c r="DU45" s="118">
        <v>0</v>
      </c>
      <c r="DV45" s="118">
        <v>0</v>
      </c>
      <c r="DW45" s="118">
        <v>0</v>
      </c>
      <c r="DX45" s="118">
        <v>0</v>
      </c>
      <c r="DY45" s="118">
        <v>0</v>
      </c>
      <c r="DZ45" s="118">
        <v>0</v>
      </c>
      <c r="EA45" s="118">
        <v>0</v>
      </c>
      <c r="EB45" s="118">
        <v>0</v>
      </c>
      <c r="EC45" s="118">
        <v>0</v>
      </c>
      <c r="ED45" s="118">
        <v>0</v>
      </c>
      <c r="EE45" s="118">
        <v>0</v>
      </c>
      <c r="EF45" s="118">
        <v>0</v>
      </c>
      <c r="EG45" s="118">
        <v>0</v>
      </c>
      <c r="EH45" s="118">
        <v>0</v>
      </c>
      <c r="EI45" s="118">
        <v>0</v>
      </c>
      <c r="EJ45" s="118">
        <v>0</v>
      </c>
      <c r="EK45" s="118">
        <v>0</v>
      </c>
      <c r="EL45" s="118">
        <v>0</v>
      </c>
      <c r="EM45" s="118">
        <v>0</v>
      </c>
      <c r="EN45" s="118">
        <v>0</v>
      </c>
      <c r="EO45" s="118">
        <v>0</v>
      </c>
      <c r="EP45" s="118">
        <v>0</v>
      </c>
      <c r="EQ45" s="118">
        <v>0</v>
      </c>
      <c r="ER45" s="118">
        <v>0</v>
      </c>
      <c r="ES45" s="118">
        <v>0</v>
      </c>
      <c r="ET45" s="118">
        <v>0</v>
      </c>
      <c r="EU45" s="118">
        <v>0</v>
      </c>
      <c r="EV45" s="118">
        <v>0</v>
      </c>
      <c r="EW45" s="118">
        <v>0</v>
      </c>
      <c r="EX45" s="118">
        <v>0</v>
      </c>
      <c r="EY45" s="118">
        <v>0</v>
      </c>
      <c r="EZ45" s="118">
        <v>0</v>
      </c>
      <c r="FA45" s="118">
        <v>0</v>
      </c>
      <c r="FB45" s="118">
        <v>0</v>
      </c>
      <c r="FC45" s="118">
        <v>0</v>
      </c>
      <c r="FD45" s="118">
        <v>0</v>
      </c>
      <c r="FE45" s="118">
        <v>0</v>
      </c>
      <c r="FF45" s="118">
        <v>0</v>
      </c>
      <c r="FG45" s="118">
        <v>0</v>
      </c>
      <c r="FH45" s="118">
        <v>0</v>
      </c>
      <c r="FI45" s="118">
        <v>0</v>
      </c>
      <c r="FJ45" s="118">
        <v>0</v>
      </c>
      <c r="FK45" s="118">
        <v>0</v>
      </c>
      <c r="FL45" s="118">
        <v>0</v>
      </c>
      <c r="FM45" s="118">
        <v>0</v>
      </c>
      <c r="FN45" s="118">
        <v>0</v>
      </c>
      <c r="FO45" s="118">
        <v>0</v>
      </c>
      <c r="FP45" s="118">
        <v>0</v>
      </c>
      <c r="FQ45" s="118">
        <v>0</v>
      </c>
      <c r="FR45" s="118">
        <v>0</v>
      </c>
      <c r="FS45" s="118">
        <v>0</v>
      </c>
      <c r="FT45" s="118">
        <v>0</v>
      </c>
      <c r="FU45" s="118">
        <v>0</v>
      </c>
      <c r="FV45" s="118">
        <v>0</v>
      </c>
      <c r="FW45" s="118">
        <v>0</v>
      </c>
      <c r="FX45" s="118">
        <v>0</v>
      </c>
      <c r="FY45" s="118">
        <v>0</v>
      </c>
      <c r="FZ45" s="118">
        <v>0</v>
      </c>
      <c r="GA45" s="211"/>
    </row>
    <row r="46" spans="2:258">
      <c r="B46" s="51" t="s">
        <v>96</v>
      </c>
      <c r="C46" s="40" t="s">
        <v>97</v>
      </c>
      <c r="D46" s="35" t="s">
        <v>211</v>
      </c>
      <c r="E46" s="120" t="s">
        <v>642</v>
      </c>
      <c r="F46" s="121" t="s">
        <v>212</v>
      </c>
      <c r="G46" s="73">
        <v>3750</v>
      </c>
      <c r="H46" s="133">
        <f>SUM(I46:IX46)</f>
        <v>3750</v>
      </c>
      <c r="I46" s="134">
        <v>0</v>
      </c>
      <c r="J46" s="134">
        <v>0</v>
      </c>
      <c r="K46" s="134">
        <v>0</v>
      </c>
      <c r="L46" s="134">
        <v>0</v>
      </c>
      <c r="M46" s="134">
        <v>0</v>
      </c>
      <c r="N46" s="134">
        <v>0</v>
      </c>
      <c r="O46" s="134">
        <v>0</v>
      </c>
      <c r="P46" s="134">
        <v>0</v>
      </c>
      <c r="Q46" s="134">
        <v>0</v>
      </c>
      <c r="R46" s="134">
        <v>0</v>
      </c>
      <c r="S46" s="134">
        <v>0</v>
      </c>
      <c r="T46" s="134">
        <v>0</v>
      </c>
      <c r="U46" s="134">
        <v>0</v>
      </c>
      <c r="V46" s="134">
        <v>0</v>
      </c>
      <c r="W46" s="134">
        <v>0</v>
      </c>
      <c r="X46" s="134">
        <v>0</v>
      </c>
      <c r="Y46" s="134">
        <v>0</v>
      </c>
      <c r="Z46" s="134">
        <v>0</v>
      </c>
      <c r="AA46" s="134">
        <v>0</v>
      </c>
      <c r="AB46" s="134">
        <v>0</v>
      </c>
      <c r="AC46" s="134">
        <v>0</v>
      </c>
      <c r="AD46" s="134">
        <v>0</v>
      </c>
      <c r="AE46" s="134">
        <v>0</v>
      </c>
      <c r="AF46" s="134">
        <v>0</v>
      </c>
      <c r="AG46" s="134">
        <v>0</v>
      </c>
      <c r="AH46" s="134">
        <v>0</v>
      </c>
      <c r="AI46" s="134">
        <v>0</v>
      </c>
      <c r="AJ46" s="134">
        <v>0</v>
      </c>
      <c r="AK46" s="134">
        <v>0</v>
      </c>
      <c r="AL46" s="134">
        <v>0</v>
      </c>
      <c r="AM46" s="134">
        <v>0</v>
      </c>
      <c r="AN46" s="134">
        <v>0</v>
      </c>
      <c r="AO46" s="134">
        <v>0</v>
      </c>
      <c r="AP46" s="134">
        <v>0</v>
      </c>
      <c r="AQ46" s="134">
        <v>0</v>
      </c>
      <c r="AR46" s="134">
        <v>0</v>
      </c>
      <c r="AS46" s="134">
        <v>0</v>
      </c>
      <c r="AT46" s="134">
        <v>0</v>
      </c>
      <c r="AU46" s="134">
        <v>0</v>
      </c>
      <c r="AV46" s="134">
        <v>0</v>
      </c>
      <c r="AW46" s="134">
        <v>0</v>
      </c>
      <c r="AX46" s="134">
        <v>0</v>
      </c>
      <c r="AY46" s="134">
        <v>0</v>
      </c>
      <c r="AZ46" s="134">
        <v>0</v>
      </c>
      <c r="BA46" s="134">
        <v>0</v>
      </c>
      <c r="BB46" s="134">
        <v>0</v>
      </c>
      <c r="BC46" s="134">
        <v>0</v>
      </c>
      <c r="BD46" s="134">
        <v>0</v>
      </c>
      <c r="BE46" s="134">
        <v>0</v>
      </c>
      <c r="BF46" s="134">
        <v>0</v>
      </c>
      <c r="BG46" s="134">
        <v>0</v>
      </c>
      <c r="BH46" s="134">
        <v>0</v>
      </c>
      <c r="BI46" s="134">
        <v>0</v>
      </c>
      <c r="BJ46" s="134">
        <v>0</v>
      </c>
      <c r="BK46" s="134">
        <v>0</v>
      </c>
      <c r="BL46" s="134">
        <v>0</v>
      </c>
      <c r="BM46" s="134">
        <v>0</v>
      </c>
      <c r="BN46" s="134">
        <v>0</v>
      </c>
      <c r="BO46" s="134">
        <v>0</v>
      </c>
      <c r="BP46" s="134">
        <v>0</v>
      </c>
      <c r="BQ46" s="134">
        <v>0</v>
      </c>
      <c r="BR46" s="134">
        <v>0</v>
      </c>
      <c r="BS46" s="134">
        <v>0</v>
      </c>
      <c r="BT46" s="134">
        <v>0</v>
      </c>
      <c r="BU46" s="134">
        <v>0</v>
      </c>
      <c r="BV46" s="134">
        <v>0</v>
      </c>
      <c r="BW46" s="134">
        <v>0</v>
      </c>
      <c r="BX46" s="134">
        <v>0</v>
      </c>
      <c r="BY46" s="134">
        <v>0</v>
      </c>
      <c r="BZ46" s="134">
        <v>0</v>
      </c>
      <c r="CA46" s="134">
        <v>0</v>
      </c>
      <c r="CB46" s="134">
        <v>0</v>
      </c>
      <c r="CC46" s="134">
        <v>0</v>
      </c>
      <c r="CD46" s="134">
        <v>0</v>
      </c>
      <c r="CE46" s="134">
        <v>0</v>
      </c>
      <c r="CF46" s="134">
        <v>0</v>
      </c>
      <c r="CG46" s="134">
        <v>0</v>
      </c>
      <c r="CH46" s="134">
        <v>0</v>
      </c>
      <c r="CI46" s="134">
        <v>0</v>
      </c>
      <c r="CJ46" s="134">
        <v>0</v>
      </c>
      <c r="CK46" s="134">
        <v>0</v>
      </c>
      <c r="CL46" s="134">
        <v>0</v>
      </c>
      <c r="CM46" s="134">
        <v>0</v>
      </c>
      <c r="CN46" s="134">
        <v>0</v>
      </c>
      <c r="CO46" s="134">
        <v>0</v>
      </c>
      <c r="CP46" s="134">
        <v>0</v>
      </c>
      <c r="CQ46" s="134">
        <v>0</v>
      </c>
      <c r="CR46" s="134">
        <v>0</v>
      </c>
      <c r="CS46" s="134">
        <v>0</v>
      </c>
      <c r="CT46" s="134">
        <v>0</v>
      </c>
      <c r="CU46" s="134">
        <v>0</v>
      </c>
      <c r="CV46" s="134">
        <v>0</v>
      </c>
      <c r="CW46" s="134">
        <v>0</v>
      </c>
      <c r="CX46" s="134">
        <v>0</v>
      </c>
      <c r="CY46" s="134">
        <v>0</v>
      </c>
      <c r="CZ46" s="134">
        <v>0</v>
      </c>
      <c r="DA46" s="134">
        <v>0</v>
      </c>
      <c r="DB46" s="134">
        <v>0</v>
      </c>
      <c r="DC46" s="134">
        <v>0</v>
      </c>
      <c r="DD46" s="134">
        <v>0</v>
      </c>
      <c r="DE46" s="134">
        <v>0</v>
      </c>
      <c r="DF46" s="134">
        <v>0</v>
      </c>
      <c r="DG46" s="134">
        <v>0</v>
      </c>
      <c r="DH46" s="134">
        <v>0</v>
      </c>
      <c r="DI46" s="134">
        <v>0</v>
      </c>
      <c r="DJ46" s="134">
        <v>0</v>
      </c>
      <c r="DK46" s="134">
        <v>0</v>
      </c>
      <c r="DL46" s="134">
        <v>0</v>
      </c>
      <c r="DM46" s="134">
        <v>0</v>
      </c>
      <c r="DN46" s="134">
        <v>0</v>
      </c>
      <c r="DO46" s="134">
        <v>0</v>
      </c>
      <c r="DP46" s="134">
        <v>0</v>
      </c>
      <c r="DQ46" s="134">
        <v>0</v>
      </c>
      <c r="DR46" s="134">
        <v>0</v>
      </c>
      <c r="DS46" s="134">
        <v>0</v>
      </c>
      <c r="DT46" s="134">
        <v>0</v>
      </c>
      <c r="DU46" s="134">
        <v>0</v>
      </c>
      <c r="DV46" s="134">
        <v>0</v>
      </c>
      <c r="DW46" s="134">
        <v>0</v>
      </c>
      <c r="DX46" s="134">
        <v>0</v>
      </c>
      <c r="DY46" s="134">
        <v>0</v>
      </c>
      <c r="DZ46" s="134">
        <v>0</v>
      </c>
      <c r="EA46" s="134">
        <v>0</v>
      </c>
      <c r="EB46" s="134">
        <v>1250</v>
      </c>
      <c r="EC46" s="134">
        <v>0</v>
      </c>
      <c r="ED46" s="134">
        <v>0</v>
      </c>
      <c r="EE46" s="134">
        <v>0</v>
      </c>
      <c r="EF46" s="134">
        <v>0</v>
      </c>
      <c r="EG46" s="134">
        <v>0</v>
      </c>
      <c r="EH46" s="134">
        <v>0</v>
      </c>
      <c r="EI46" s="134">
        <v>0</v>
      </c>
      <c r="EJ46" s="134">
        <v>0</v>
      </c>
      <c r="EK46" s="134">
        <v>1500</v>
      </c>
      <c r="EL46" s="134">
        <v>0</v>
      </c>
      <c r="EM46" s="134">
        <v>0</v>
      </c>
      <c r="EN46" s="134">
        <v>0</v>
      </c>
      <c r="EO46" s="134">
        <v>0</v>
      </c>
      <c r="EP46" s="134">
        <v>0</v>
      </c>
      <c r="EQ46" s="134">
        <v>0</v>
      </c>
      <c r="ER46" s="134">
        <v>0</v>
      </c>
      <c r="ES46" s="134">
        <v>0</v>
      </c>
      <c r="ET46" s="134">
        <v>0</v>
      </c>
      <c r="EU46" s="134">
        <v>0</v>
      </c>
      <c r="EV46" s="134">
        <v>0</v>
      </c>
      <c r="EW46" s="134">
        <v>0</v>
      </c>
      <c r="EX46" s="134">
        <v>0</v>
      </c>
      <c r="EY46" s="134">
        <v>0</v>
      </c>
      <c r="EZ46" s="134">
        <v>0</v>
      </c>
      <c r="FA46" s="134">
        <v>0</v>
      </c>
      <c r="FB46" s="134">
        <v>0</v>
      </c>
      <c r="FC46" s="134">
        <v>0</v>
      </c>
      <c r="FD46" s="134">
        <v>0</v>
      </c>
      <c r="FE46" s="134">
        <v>0</v>
      </c>
      <c r="FF46" s="134">
        <v>0</v>
      </c>
      <c r="FG46" s="134">
        <v>0</v>
      </c>
      <c r="FH46" s="134">
        <v>0</v>
      </c>
      <c r="FI46" s="134">
        <v>0</v>
      </c>
      <c r="FJ46" s="134">
        <v>0</v>
      </c>
      <c r="FK46" s="134">
        <v>0</v>
      </c>
      <c r="FL46" s="134">
        <v>0</v>
      </c>
      <c r="FM46" s="134">
        <v>0</v>
      </c>
      <c r="FN46" s="134">
        <v>0</v>
      </c>
      <c r="FO46" s="134">
        <v>0</v>
      </c>
      <c r="FP46" s="134">
        <v>0</v>
      </c>
      <c r="FQ46" s="134">
        <v>0</v>
      </c>
      <c r="FR46" s="134">
        <v>0</v>
      </c>
      <c r="FS46" s="134">
        <v>0</v>
      </c>
      <c r="FT46" s="134">
        <v>0</v>
      </c>
      <c r="FU46" s="134">
        <v>1000</v>
      </c>
      <c r="FV46" s="134">
        <v>0</v>
      </c>
      <c r="FW46" s="134">
        <v>0</v>
      </c>
      <c r="FX46" s="134">
        <v>0</v>
      </c>
      <c r="FY46" s="134">
        <v>0</v>
      </c>
      <c r="FZ46" s="134">
        <v>0</v>
      </c>
      <c r="GA46" s="210"/>
    </row>
    <row r="47" spans="2:258">
      <c r="B47" s="213" t="s">
        <v>639</v>
      </c>
      <c r="C47" s="40" t="s">
        <v>643</v>
      </c>
      <c r="D47" s="35" t="s">
        <v>362</v>
      </c>
      <c r="E47" s="120" t="s">
        <v>653</v>
      </c>
      <c r="F47" s="121" t="s">
        <v>651</v>
      </c>
      <c r="G47" s="73">
        <v>36333.547070761568</v>
      </c>
      <c r="H47" s="133">
        <f>SUM(I47:IX47)</f>
        <v>36333.547070761568</v>
      </c>
      <c r="I47" s="134">
        <v>0</v>
      </c>
      <c r="J47" s="134">
        <v>0</v>
      </c>
      <c r="K47" s="134">
        <v>0</v>
      </c>
      <c r="L47" s="134">
        <v>0</v>
      </c>
      <c r="M47" s="134">
        <v>0</v>
      </c>
      <c r="N47" s="134">
        <v>0</v>
      </c>
      <c r="O47" s="134">
        <v>0</v>
      </c>
      <c r="P47" s="134">
        <v>0</v>
      </c>
      <c r="Q47" s="134">
        <v>0</v>
      </c>
      <c r="R47" s="134">
        <v>0</v>
      </c>
      <c r="S47" s="134">
        <v>0</v>
      </c>
      <c r="T47" s="134">
        <v>0</v>
      </c>
      <c r="U47" s="134">
        <v>0</v>
      </c>
      <c r="V47" s="134">
        <v>0</v>
      </c>
      <c r="W47" s="134">
        <v>0</v>
      </c>
      <c r="X47" s="134">
        <v>0</v>
      </c>
      <c r="Y47" s="134">
        <v>0</v>
      </c>
      <c r="Z47" s="134">
        <v>0</v>
      </c>
      <c r="AA47" s="134">
        <v>0</v>
      </c>
      <c r="AB47" s="134">
        <v>0</v>
      </c>
      <c r="AC47" s="134">
        <v>0</v>
      </c>
      <c r="AD47" s="134">
        <v>0</v>
      </c>
      <c r="AE47" s="134">
        <v>0</v>
      </c>
      <c r="AF47" s="134">
        <v>0</v>
      </c>
      <c r="AG47" s="134">
        <v>0</v>
      </c>
      <c r="AH47" s="134">
        <v>0</v>
      </c>
      <c r="AI47" s="134">
        <v>0</v>
      </c>
      <c r="AJ47" s="134">
        <v>0</v>
      </c>
      <c r="AK47" s="134">
        <v>0</v>
      </c>
      <c r="AL47" s="134">
        <v>0</v>
      </c>
      <c r="AM47" s="134">
        <v>0</v>
      </c>
      <c r="AN47" s="134">
        <v>0</v>
      </c>
      <c r="AO47" s="134">
        <v>0</v>
      </c>
      <c r="AP47" s="134">
        <v>0</v>
      </c>
      <c r="AQ47" s="134">
        <v>0</v>
      </c>
      <c r="AR47" s="134">
        <v>0</v>
      </c>
      <c r="AS47" s="134">
        <v>0</v>
      </c>
      <c r="AT47" s="134">
        <v>0</v>
      </c>
      <c r="AU47" s="134">
        <v>0</v>
      </c>
      <c r="AV47" s="134">
        <v>0</v>
      </c>
      <c r="AW47" s="134">
        <v>0</v>
      </c>
      <c r="AX47" s="134">
        <v>0</v>
      </c>
      <c r="AY47" s="134">
        <v>0</v>
      </c>
      <c r="AZ47" s="134">
        <v>0</v>
      </c>
      <c r="BA47" s="134">
        <v>0</v>
      </c>
      <c r="BB47" s="134">
        <v>0</v>
      </c>
      <c r="BC47" s="134">
        <v>0</v>
      </c>
      <c r="BD47" s="134">
        <v>0</v>
      </c>
      <c r="BE47" s="134">
        <v>0</v>
      </c>
      <c r="BF47" s="134">
        <v>0</v>
      </c>
      <c r="BG47" s="134">
        <v>0</v>
      </c>
      <c r="BH47" s="134">
        <v>0</v>
      </c>
      <c r="BI47" s="134">
        <v>0</v>
      </c>
      <c r="BJ47" s="134">
        <v>0</v>
      </c>
      <c r="BK47" s="134">
        <v>0</v>
      </c>
      <c r="BL47" s="134">
        <v>0</v>
      </c>
      <c r="BM47" s="134">
        <v>0</v>
      </c>
      <c r="BN47" s="134">
        <v>0</v>
      </c>
      <c r="BO47" s="134">
        <v>0</v>
      </c>
      <c r="BP47" s="134">
        <v>0</v>
      </c>
      <c r="BQ47" s="134">
        <v>0</v>
      </c>
      <c r="BR47" s="134">
        <v>0</v>
      </c>
      <c r="BS47" s="134">
        <v>0</v>
      </c>
      <c r="BT47" s="134">
        <v>0</v>
      </c>
      <c r="BU47" s="134">
        <v>0</v>
      </c>
      <c r="BV47" s="134">
        <v>0</v>
      </c>
      <c r="BW47" s="134">
        <v>0</v>
      </c>
      <c r="BX47" s="134">
        <v>0</v>
      </c>
      <c r="BY47" s="134">
        <v>0</v>
      </c>
      <c r="BZ47" s="134">
        <v>0</v>
      </c>
      <c r="CA47" s="134">
        <v>0</v>
      </c>
      <c r="CB47" s="134">
        <v>0</v>
      </c>
      <c r="CC47" s="134">
        <v>0</v>
      </c>
      <c r="CD47" s="134">
        <v>0</v>
      </c>
      <c r="CE47" s="134">
        <v>0</v>
      </c>
      <c r="CF47" s="134">
        <v>0</v>
      </c>
      <c r="CG47" s="134">
        <v>0</v>
      </c>
      <c r="CH47" s="134">
        <v>0</v>
      </c>
      <c r="CI47" s="134">
        <v>0</v>
      </c>
      <c r="CJ47" s="134">
        <v>0</v>
      </c>
      <c r="CK47" s="134">
        <v>0</v>
      </c>
      <c r="CL47" s="134">
        <v>0</v>
      </c>
      <c r="CM47" s="134">
        <v>0</v>
      </c>
      <c r="CN47" s="134">
        <v>0</v>
      </c>
      <c r="CO47" s="134">
        <v>0</v>
      </c>
      <c r="CP47" s="134">
        <v>0</v>
      </c>
      <c r="CQ47" s="134">
        <v>0</v>
      </c>
      <c r="CR47" s="134">
        <v>0</v>
      </c>
      <c r="CS47" s="134">
        <v>0</v>
      </c>
      <c r="CT47" s="134">
        <v>0</v>
      </c>
      <c r="CU47" s="134">
        <v>0</v>
      </c>
      <c r="CV47" s="134">
        <v>0</v>
      </c>
      <c r="CW47" s="134">
        <v>0</v>
      </c>
      <c r="CX47" s="134">
        <v>0</v>
      </c>
      <c r="CY47" s="134">
        <v>0</v>
      </c>
      <c r="CZ47" s="134">
        <v>0</v>
      </c>
      <c r="DA47" s="134">
        <v>0</v>
      </c>
      <c r="DB47" s="134">
        <v>0</v>
      </c>
      <c r="DC47" s="134">
        <v>0</v>
      </c>
      <c r="DD47" s="134">
        <v>0</v>
      </c>
      <c r="DE47" s="134">
        <v>0</v>
      </c>
      <c r="DF47" s="134">
        <v>0</v>
      </c>
      <c r="DG47" s="134">
        <v>0</v>
      </c>
      <c r="DH47" s="134">
        <v>0</v>
      </c>
      <c r="DI47" s="134">
        <v>0</v>
      </c>
      <c r="DJ47" s="134">
        <v>0</v>
      </c>
      <c r="DK47" s="134">
        <v>0</v>
      </c>
      <c r="DL47" s="134">
        <v>0</v>
      </c>
      <c r="DM47" s="134">
        <v>0</v>
      </c>
      <c r="DN47" s="134">
        <v>0</v>
      </c>
      <c r="DO47" s="134">
        <v>0</v>
      </c>
      <c r="DP47" s="134">
        <v>0</v>
      </c>
      <c r="DQ47" s="134">
        <v>0</v>
      </c>
      <c r="DR47" s="134">
        <v>0</v>
      </c>
      <c r="DS47" s="134">
        <v>0</v>
      </c>
      <c r="DT47" s="134">
        <v>0</v>
      </c>
      <c r="DU47" s="134">
        <v>0</v>
      </c>
      <c r="DV47" s="134">
        <v>0</v>
      </c>
      <c r="DW47" s="134">
        <v>0</v>
      </c>
      <c r="DX47" s="134">
        <v>0</v>
      </c>
      <c r="DY47" s="134">
        <v>0</v>
      </c>
      <c r="DZ47" s="134">
        <v>0</v>
      </c>
      <c r="EA47" s="134">
        <v>0</v>
      </c>
      <c r="EB47" s="134">
        <v>0</v>
      </c>
      <c r="EC47" s="134">
        <v>0</v>
      </c>
      <c r="ED47" s="134">
        <v>0</v>
      </c>
      <c r="EE47" s="134">
        <v>0</v>
      </c>
      <c r="EF47" s="134">
        <v>0</v>
      </c>
      <c r="EG47" s="134">
        <v>0</v>
      </c>
      <c r="EH47" s="134">
        <v>0</v>
      </c>
      <c r="EI47" s="134">
        <v>0</v>
      </c>
      <c r="EJ47" s="134">
        <v>0</v>
      </c>
      <c r="EK47" s="134">
        <v>0</v>
      </c>
      <c r="EL47" s="134">
        <v>0</v>
      </c>
      <c r="EM47" s="134">
        <v>0</v>
      </c>
      <c r="EN47" s="134">
        <v>0</v>
      </c>
      <c r="EO47" s="134">
        <v>0</v>
      </c>
      <c r="EP47" s="134">
        <v>0</v>
      </c>
      <c r="EQ47" s="134">
        <v>0</v>
      </c>
      <c r="ER47" s="134">
        <v>0</v>
      </c>
      <c r="ES47" s="134">
        <v>0</v>
      </c>
      <c r="ET47" s="134">
        <v>0</v>
      </c>
      <c r="EU47" s="134">
        <v>0</v>
      </c>
      <c r="EV47" s="134">
        <v>0</v>
      </c>
      <c r="EW47" s="134">
        <v>0</v>
      </c>
      <c r="EX47" s="134">
        <v>0</v>
      </c>
      <c r="EY47" s="134">
        <v>0</v>
      </c>
      <c r="EZ47" s="134">
        <v>0</v>
      </c>
      <c r="FA47" s="134">
        <v>0</v>
      </c>
      <c r="FB47" s="134">
        <v>0</v>
      </c>
      <c r="FC47" s="134">
        <v>0</v>
      </c>
      <c r="FD47" s="134">
        <v>0</v>
      </c>
      <c r="FE47" s="134">
        <v>0</v>
      </c>
      <c r="FF47" s="134">
        <v>0</v>
      </c>
      <c r="FG47" s="134">
        <v>0</v>
      </c>
      <c r="FH47" s="134">
        <v>0</v>
      </c>
      <c r="FI47" s="134">
        <v>0</v>
      </c>
      <c r="FJ47" s="134">
        <v>0</v>
      </c>
      <c r="FK47" s="134">
        <v>0</v>
      </c>
      <c r="FL47" s="134">
        <v>0</v>
      </c>
      <c r="FM47" s="134">
        <v>0</v>
      </c>
      <c r="FN47" s="134">
        <v>0</v>
      </c>
      <c r="FO47" s="134">
        <v>0</v>
      </c>
      <c r="FP47" s="134">
        <v>0</v>
      </c>
      <c r="FQ47" s="134">
        <v>0</v>
      </c>
      <c r="FR47" s="134">
        <v>0</v>
      </c>
      <c r="FS47" s="134">
        <v>0</v>
      </c>
      <c r="FT47" s="134">
        <v>0</v>
      </c>
      <c r="FU47" s="134">
        <v>0</v>
      </c>
      <c r="FV47" s="134">
        <v>0</v>
      </c>
      <c r="FW47" s="134">
        <v>0</v>
      </c>
      <c r="FX47" s="134">
        <v>0</v>
      </c>
      <c r="FY47" s="134">
        <v>0</v>
      </c>
      <c r="FZ47" s="134">
        <v>0</v>
      </c>
      <c r="GA47" s="210"/>
      <c r="GB47" s="118">
        <v>2740.6868764266446</v>
      </c>
      <c r="GC47" s="118">
        <v>199.63394168914712</v>
      </c>
      <c r="GD47" s="118">
        <v>0</v>
      </c>
      <c r="GE47" s="118">
        <v>936.45105239676275</v>
      </c>
      <c r="GF47" s="118">
        <v>374.18136542851215</v>
      </c>
      <c r="GG47" s="118">
        <v>0</v>
      </c>
      <c r="GH47" s="118">
        <v>391.0972566922598</v>
      </c>
      <c r="GI47" s="118">
        <v>1128.9822120771944</v>
      </c>
      <c r="GJ47" s="118">
        <v>105.76550103755966</v>
      </c>
      <c r="GK47" s="118">
        <v>0</v>
      </c>
      <c r="GL47" s="118">
        <v>0</v>
      </c>
      <c r="GM47" s="118">
        <v>15308.048023241336</v>
      </c>
      <c r="GN47" s="118">
        <v>0</v>
      </c>
      <c r="GO47" s="118">
        <v>1264.7074451130941</v>
      </c>
      <c r="GP47" s="118">
        <v>0</v>
      </c>
      <c r="GQ47" s="118">
        <v>0</v>
      </c>
      <c r="GR47" s="118">
        <v>0</v>
      </c>
      <c r="GS47" s="118">
        <v>2413.8825482465245</v>
      </c>
      <c r="GT47" s="118">
        <v>0</v>
      </c>
      <c r="GU47" s="118">
        <v>475.27370823822366</v>
      </c>
      <c r="GV47" s="118">
        <v>0</v>
      </c>
      <c r="GW47" s="118">
        <v>0</v>
      </c>
      <c r="GX47" s="118">
        <v>0</v>
      </c>
      <c r="GY47" s="118">
        <v>565.14210334094207</v>
      </c>
      <c r="GZ47" s="118">
        <v>454.79975098568167</v>
      </c>
      <c r="HA47" s="118">
        <v>0</v>
      </c>
      <c r="HB47" s="118">
        <v>115.91367503631459</v>
      </c>
      <c r="HC47" s="118">
        <v>0</v>
      </c>
      <c r="HD47" s="118">
        <v>0</v>
      </c>
      <c r="HE47" s="118">
        <v>2069.4034227018055</v>
      </c>
      <c r="HF47" s="118">
        <v>0</v>
      </c>
      <c r="HG47" s="118">
        <v>0</v>
      </c>
      <c r="HH47" s="118">
        <v>1178.6342975721104</v>
      </c>
      <c r="HI47" s="118">
        <v>135.32134083834819</v>
      </c>
      <c r="HJ47" s="118">
        <v>28.810334094210418</v>
      </c>
      <c r="HK47" s="118">
        <v>0</v>
      </c>
      <c r="HL47" s="118">
        <v>14.079269557999584</v>
      </c>
      <c r="HM47" s="118">
        <v>0</v>
      </c>
      <c r="HN47" s="118">
        <v>303.67619526872795</v>
      </c>
      <c r="HO47" s="118">
        <v>0</v>
      </c>
      <c r="HP47" s="118">
        <v>0</v>
      </c>
      <c r="HQ47" s="118">
        <v>0</v>
      </c>
      <c r="HR47" s="118">
        <v>3269.6376329113923</v>
      </c>
      <c r="HS47" s="118">
        <v>0</v>
      </c>
      <c r="HT47" s="118">
        <v>0</v>
      </c>
      <c r="HU47" s="118">
        <v>0</v>
      </c>
      <c r="HV47" s="118">
        <v>0</v>
      </c>
      <c r="HW47" s="118">
        <v>0</v>
      </c>
      <c r="HX47" s="118">
        <v>76.237852147748484</v>
      </c>
      <c r="HY47" s="118">
        <v>280.03403195683751</v>
      </c>
      <c r="HZ47" s="118">
        <v>0</v>
      </c>
      <c r="IA47" s="118">
        <v>23.556754513384519</v>
      </c>
      <c r="IB47" s="118">
        <v>0</v>
      </c>
      <c r="IC47" s="118">
        <v>0</v>
      </c>
      <c r="ID47" s="118">
        <v>389.57276499273712</v>
      </c>
      <c r="IE47" s="118">
        <v>0</v>
      </c>
      <c r="IF47" s="118">
        <v>0</v>
      </c>
      <c r="IG47" s="118">
        <v>0</v>
      </c>
      <c r="IH47" s="118">
        <v>0</v>
      </c>
      <c r="II47" s="118">
        <v>484.62436055198174</v>
      </c>
      <c r="IJ47" s="118">
        <v>0</v>
      </c>
      <c r="IK47" s="118">
        <v>0</v>
      </c>
      <c r="IL47" s="118">
        <v>518.75910977381204</v>
      </c>
      <c r="IM47" s="118">
        <v>462.54770211662174</v>
      </c>
      <c r="IN47" s="118">
        <v>0</v>
      </c>
      <c r="IO47" s="118">
        <v>154.99286158954141</v>
      </c>
      <c r="IP47" s="118">
        <v>232.12909306910149</v>
      </c>
      <c r="IQ47" s="118">
        <v>0</v>
      </c>
      <c r="IR47" s="118">
        <v>216.93651670471053</v>
      </c>
      <c r="IS47" s="118">
        <v>0</v>
      </c>
      <c r="IT47" s="118">
        <v>0</v>
      </c>
      <c r="IU47" s="118">
        <v>0</v>
      </c>
      <c r="IV47" s="118">
        <v>20.028070450300891</v>
      </c>
      <c r="IW47" s="118">
        <v>0</v>
      </c>
      <c r="IX47" s="118">
        <v>0</v>
      </c>
    </row>
    <row r="48" spans="2:258" s="115" customFormat="1" ht="31.5">
      <c r="B48" s="214" t="s">
        <v>103</v>
      </c>
      <c r="C48" s="4" t="s">
        <v>644</v>
      </c>
      <c r="D48" s="35" t="s">
        <v>211</v>
      </c>
      <c r="E48" s="120" t="s">
        <v>652</v>
      </c>
      <c r="F48" s="121" t="s">
        <v>651</v>
      </c>
      <c r="G48" s="73">
        <v>872030.13473517785</v>
      </c>
      <c r="H48" s="133">
        <f>SUM(I48:IX48)</f>
        <v>876761.98533522128</v>
      </c>
      <c r="I48" s="130">
        <v>0</v>
      </c>
      <c r="J48" s="130">
        <v>0</v>
      </c>
      <c r="K48" s="130">
        <v>0</v>
      </c>
      <c r="L48" s="130">
        <v>0</v>
      </c>
      <c r="M48" s="130">
        <v>0</v>
      </c>
      <c r="N48" s="130">
        <v>0</v>
      </c>
      <c r="O48" s="130">
        <v>0</v>
      </c>
      <c r="P48" s="130">
        <v>0</v>
      </c>
      <c r="Q48" s="130">
        <v>0</v>
      </c>
      <c r="R48" s="130">
        <v>0</v>
      </c>
      <c r="S48" s="130">
        <v>0</v>
      </c>
      <c r="T48" s="130">
        <v>0</v>
      </c>
      <c r="U48" s="130">
        <v>0</v>
      </c>
      <c r="V48" s="130">
        <v>0</v>
      </c>
      <c r="W48" s="130">
        <v>0</v>
      </c>
      <c r="X48" s="130">
        <v>0</v>
      </c>
      <c r="Y48" s="130">
        <v>0</v>
      </c>
      <c r="Z48" s="130">
        <v>0</v>
      </c>
      <c r="AA48" s="130">
        <v>0</v>
      </c>
      <c r="AB48" s="130">
        <v>0</v>
      </c>
      <c r="AC48" s="130">
        <v>0</v>
      </c>
      <c r="AD48" s="130">
        <v>0</v>
      </c>
      <c r="AE48" s="130">
        <v>0</v>
      </c>
      <c r="AF48" s="130">
        <v>0</v>
      </c>
      <c r="AG48" s="130">
        <v>0</v>
      </c>
      <c r="AH48" s="130">
        <v>0</v>
      </c>
      <c r="AI48" s="130">
        <v>0</v>
      </c>
      <c r="AJ48" s="130">
        <v>0</v>
      </c>
      <c r="AK48" s="130">
        <v>0</v>
      </c>
      <c r="AL48" s="130">
        <v>0</v>
      </c>
      <c r="AM48" s="130">
        <v>0</v>
      </c>
      <c r="AN48" s="130">
        <v>0</v>
      </c>
      <c r="AO48" s="130">
        <v>0</v>
      </c>
      <c r="AP48" s="130">
        <v>0</v>
      </c>
      <c r="AQ48" s="130">
        <v>0</v>
      </c>
      <c r="AR48" s="130">
        <v>0</v>
      </c>
      <c r="AS48" s="130">
        <v>0</v>
      </c>
      <c r="AT48" s="130">
        <v>0</v>
      </c>
      <c r="AU48" s="130">
        <v>0</v>
      </c>
      <c r="AV48" s="130">
        <v>0</v>
      </c>
      <c r="AW48" s="130">
        <v>0</v>
      </c>
      <c r="AX48" s="130">
        <v>0</v>
      </c>
      <c r="AY48" s="130">
        <v>0</v>
      </c>
      <c r="AZ48" s="130">
        <v>0</v>
      </c>
      <c r="BA48" s="130">
        <v>0</v>
      </c>
      <c r="BB48" s="130">
        <v>0</v>
      </c>
      <c r="BC48" s="130">
        <v>0</v>
      </c>
      <c r="BD48" s="130">
        <v>0</v>
      </c>
      <c r="BE48" s="130">
        <v>0</v>
      </c>
      <c r="BF48" s="130">
        <v>0</v>
      </c>
      <c r="BG48" s="130">
        <v>0</v>
      </c>
      <c r="BH48" s="130">
        <v>0</v>
      </c>
      <c r="BI48" s="130">
        <v>0</v>
      </c>
      <c r="BJ48" s="130">
        <v>0</v>
      </c>
      <c r="BK48" s="130">
        <v>0</v>
      </c>
      <c r="BL48" s="130">
        <v>0</v>
      </c>
      <c r="BM48" s="130">
        <v>0</v>
      </c>
      <c r="BN48" s="130">
        <v>0</v>
      </c>
      <c r="BO48" s="130">
        <v>0</v>
      </c>
      <c r="BP48" s="130">
        <v>0</v>
      </c>
      <c r="BQ48" s="130">
        <v>0</v>
      </c>
      <c r="BR48" s="130">
        <v>0</v>
      </c>
      <c r="BS48" s="130">
        <v>0</v>
      </c>
      <c r="BT48" s="130">
        <v>0</v>
      </c>
      <c r="BU48" s="130">
        <v>0</v>
      </c>
      <c r="BV48" s="130">
        <v>0</v>
      </c>
      <c r="BW48" s="130">
        <v>0</v>
      </c>
      <c r="BX48" s="130">
        <v>0</v>
      </c>
      <c r="BY48" s="130">
        <v>0</v>
      </c>
      <c r="BZ48" s="130">
        <v>0</v>
      </c>
      <c r="CA48" s="130">
        <v>0</v>
      </c>
      <c r="CB48" s="130">
        <v>0</v>
      </c>
      <c r="CC48" s="130">
        <v>0</v>
      </c>
      <c r="CD48" s="130">
        <v>0</v>
      </c>
      <c r="CE48" s="130">
        <v>0</v>
      </c>
      <c r="CF48" s="130">
        <v>0</v>
      </c>
      <c r="CG48" s="130">
        <v>0</v>
      </c>
      <c r="CH48" s="130">
        <v>0</v>
      </c>
      <c r="CI48" s="130">
        <v>0</v>
      </c>
      <c r="CJ48" s="130">
        <v>0</v>
      </c>
      <c r="CK48" s="130">
        <v>0</v>
      </c>
      <c r="CL48" s="130">
        <v>0</v>
      </c>
      <c r="CM48" s="130">
        <v>0</v>
      </c>
      <c r="CN48" s="130">
        <v>0</v>
      </c>
      <c r="CO48" s="130">
        <v>0</v>
      </c>
      <c r="CP48" s="130">
        <v>0</v>
      </c>
      <c r="CQ48" s="130">
        <v>0</v>
      </c>
      <c r="CR48" s="130">
        <v>0</v>
      </c>
      <c r="CS48" s="130">
        <v>0</v>
      </c>
      <c r="CT48" s="130">
        <v>0</v>
      </c>
      <c r="CU48" s="130">
        <v>0</v>
      </c>
      <c r="CV48" s="130">
        <v>0</v>
      </c>
      <c r="CW48" s="130">
        <v>0</v>
      </c>
      <c r="CX48" s="130">
        <v>0</v>
      </c>
      <c r="CY48" s="130">
        <v>0</v>
      </c>
      <c r="CZ48" s="130">
        <v>0</v>
      </c>
      <c r="DA48" s="130">
        <v>0</v>
      </c>
      <c r="DB48" s="130">
        <v>0</v>
      </c>
      <c r="DC48" s="130">
        <v>0</v>
      </c>
      <c r="DD48" s="130">
        <v>0</v>
      </c>
      <c r="DE48" s="130">
        <v>0</v>
      </c>
      <c r="DF48" s="130">
        <v>0</v>
      </c>
      <c r="DG48" s="130">
        <v>0</v>
      </c>
      <c r="DH48" s="130">
        <v>0</v>
      </c>
      <c r="DI48" s="130">
        <v>0</v>
      </c>
      <c r="DJ48" s="130">
        <v>0</v>
      </c>
      <c r="DK48" s="130">
        <v>0</v>
      </c>
      <c r="DL48" s="130">
        <v>0</v>
      </c>
      <c r="DM48" s="130">
        <v>0</v>
      </c>
      <c r="DN48" s="130">
        <v>0</v>
      </c>
      <c r="DO48" s="130">
        <v>0</v>
      </c>
      <c r="DP48" s="130">
        <v>0</v>
      </c>
      <c r="DQ48" s="130">
        <v>0</v>
      </c>
      <c r="DR48" s="130">
        <v>0</v>
      </c>
      <c r="DS48" s="130">
        <v>0</v>
      </c>
      <c r="DT48" s="130">
        <v>0</v>
      </c>
      <c r="DU48" s="130">
        <v>0</v>
      </c>
      <c r="DV48" s="130">
        <v>0</v>
      </c>
      <c r="DW48" s="130">
        <v>0</v>
      </c>
      <c r="DX48" s="130">
        <v>0</v>
      </c>
      <c r="DY48" s="130">
        <v>0</v>
      </c>
      <c r="DZ48" s="130">
        <v>0</v>
      </c>
      <c r="EA48" s="130">
        <v>0</v>
      </c>
      <c r="EB48" s="130">
        <v>0</v>
      </c>
      <c r="EC48" s="130">
        <v>0</v>
      </c>
      <c r="ED48" s="130">
        <v>0</v>
      </c>
      <c r="EE48" s="130">
        <v>0</v>
      </c>
      <c r="EF48" s="130">
        <v>0</v>
      </c>
      <c r="EG48" s="130">
        <v>0</v>
      </c>
      <c r="EH48" s="130">
        <v>0</v>
      </c>
      <c r="EI48" s="130">
        <v>0</v>
      </c>
      <c r="EJ48" s="130">
        <v>0</v>
      </c>
      <c r="EK48" s="130">
        <v>0</v>
      </c>
      <c r="EL48" s="130">
        <v>0</v>
      </c>
      <c r="EM48" s="130">
        <v>0</v>
      </c>
      <c r="EN48" s="130">
        <v>0</v>
      </c>
      <c r="EO48" s="130">
        <v>0</v>
      </c>
      <c r="EP48" s="130">
        <v>0</v>
      </c>
      <c r="EQ48" s="130">
        <v>0</v>
      </c>
      <c r="ER48" s="130">
        <v>0</v>
      </c>
      <c r="ES48" s="130">
        <v>0</v>
      </c>
      <c r="ET48" s="130">
        <v>0</v>
      </c>
      <c r="EU48" s="130">
        <v>0</v>
      </c>
      <c r="EV48" s="130">
        <v>0</v>
      </c>
      <c r="EW48" s="130">
        <v>0</v>
      </c>
      <c r="EX48" s="130">
        <v>0</v>
      </c>
      <c r="EY48" s="130">
        <v>0</v>
      </c>
      <c r="EZ48" s="130">
        <v>0</v>
      </c>
      <c r="FA48" s="130">
        <v>0</v>
      </c>
      <c r="FB48" s="130">
        <v>0</v>
      </c>
      <c r="FC48" s="130">
        <v>0</v>
      </c>
      <c r="FD48" s="130">
        <v>0</v>
      </c>
      <c r="FE48" s="130">
        <v>0</v>
      </c>
      <c r="FF48" s="130">
        <v>0</v>
      </c>
      <c r="FG48" s="130">
        <v>0</v>
      </c>
      <c r="FH48" s="130">
        <v>0</v>
      </c>
      <c r="FI48" s="130">
        <v>0</v>
      </c>
      <c r="FJ48" s="130">
        <v>0</v>
      </c>
      <c r="FK48" s="130">
        <v>0</v>
      </c>
      <c r="FL48" s="130">
        <v>0</v>
      </c>
      <c r="FM48" s="130">
        <v>0</v>
      </c>
      <c r="FN48" s="130">
        <v>0</v>
      </c>
      <c r="FO48" s="130">
        <v>0</v>
      </c>
      <c r="FP48" s="130">
        <v>0</v>
      </c>
      <c r="FQ48" s="130">
        <v>0</v>
      </c>
      <c r="FR48" s="130">
        <v>0</v>
      </c>
      <c r="FS48" s="130">
        <v>0</v>
      </c>
      <c r="FT48" s="130">
        <v>0</v>
      </c>
      <c r="FU48" s="130">
        <v>0</v>
      </c>
      <c r="FV48" s="130">
        <v>0</v>
      </c>
      <c r="FW48" s="130">
        <v>0</v>
      </c>
      <c r="FX48" s="130">
        <v>0</v>
      </c>
      <c r="FY48" s="130">
        <v>0</v>
      </c>
      <c r="FZ48" s="130">
        <v>0</v>
      </c>
      <c r="GA48" s="208"/>
      <c r="GB48" s="130">
        <v>66080.823649709477</v>
      </c>
      <c r="GC48" s="130">
        <v>13993.59</v>
      </c>
      <c r="GD48" s="130">
        <v>45740.748410000007</v>
      </c>
      <c r="GE48" s="130">
        <v>12698.647000000001</v>
      </c>
      <c r="GF48" s="130">
        <v>4454.3500000000004</v>
      </c>
      <c r="GG48" s="130">
        <v>3107.2457999999997</v>
      </c>
      <c r="GH48" s="130">
        <v>18204.186239999999</v>
      </c>
      <c r="GI48" s="130">
        <v>27666.97119</v>
      </c>
      <c r="GJ48" s="130">
        <v>12488.853383824446</v>
      </c>
      <c r="GK48" s="130">
        <v>13816.399019999999</v>
      </c>
      <c r="GL48" s="130">
        <v>20243.652430000002</v>
      </c>
      <c r="GM48" s="130">
        <v>104087.59522545963</v>
      </c>
      <c r="GN48" s="130">
        <v>18579.346230846651</v>
      </c>
      <c r="GO48" s="130">
        <v>7390.1743557128029</v>
      </c>
      <c r="GP48" s="130">
        <v>108918.348</v>
      </c>
      <c r="GQ48" s="130">
        <v>156928.84628266029</v>
      </c>
      <c r="GR48" s="130">
        <v>10613.006666559451</v>
      </c>
      <c r="GS48" s="130">
        <v>59110.116160000005</v>
      </c>
      <c r="GT48" s="130">
        <v>16434.139880000002</v>
      </c>
      <c r="GU48" s="130">
        <v>8449.7253499999988</v>
      </c>
      <c r="GV48" s="130">
        <v>5585.5095999999994</v>
      </c>
      <c r="GW48" s="130">
        <v>11442.74116</v>
      </c>
      <c r="GX48" s="130">
        <v>0</v>
      </c>
      <c r="GY48" s="130">
        <v>14285.015199999998</v>
      </c>
      <c r="GZ48" s="130">
        <v>10920.764179999998</v>
      </c>
      <c r="HA48" s="130">
        <v>0</v>
      </c>
      <c r="HB48" s="130">
        <v>17746.196287037037</v>
      </c>
      <c r="HC48" s="130">
        <v>3388.692543411496</v>
      </c>
      <c r="HD48" s="130">
        <v>6316.3637099999996</v>
      </c>
      <c r="HE48" s="130">
        <v>52624.804340000002</v>
      </c>
      <c r="HF48" s="130">
        <v>25445.133040000001</v>
      </c>
      <c r="HG48" s="130">
        <v>0</v>
      </c>
      <c r="HH48" s="130">
        <v>0</v>
      </c>
      <c r="HI48" s="130">
        <v>0</v>
      </c>
      <c r="HJ48" s="130">
        <v>0</v>
      </c>
      <c r="HK48" s="130">
        <v>0</v>
      </c>
      <c r="HL48" s="130">
        <v>0</v>
      </c>
      <c r="HM48" s="130">
        <v>0</v>
      </c>
      <c r="HN48" s="130">
        <v>0</v>
      </c>
      <c r="HO48" s="130">
        <v>0</v>
      </c>
      <c r="HP48" s="130">
        <v>0</v>
      </c>
      <c r="HQ48" s="130">
        <v>0</v>
      </c>
      <c r="HR48" s="130">
        <v>0</v>
      </c>
      <c r="HS48" s="130">
        <v>0</v>
      </c>
      <c r="HT48" s="130">
        <v>0</v>
      </c>
      <c r="HU48" s="130">
        <v>0</v>
      </c>
      <c r="HV48" s="130">
        <v>0</v>
      </c>
      <c r="HW48" s="130">
        <v>0</v>
      </c>
      <c r="HX48" s="130">
        <v>0</v>
      </c>
      <c r="HY48" s="130">
        <v>0</v>
      </c>
      <c r="HZ48" s="130">
        <v>0</v>
      </c>
      <c r="IA48" s="130">
        <v>0</v>
      </c>
      <c r="IB48" s="130">
        <v>0</v>
      </c>
      <c r="IC48" s="130">
        <v>0</v>
      </c>
      <c r="ID48" s="130">
        <v>0</v>
      </c>
      <c r="IE48" s="130">
        <v>0</v>
      </c>
      <c r="IF48" s="130">
        <v>0</v>
      </c>
      <c r="IG48" s="130">
        <v>0</v>
      </c>
      <c r="IH48" s="130">
        <v>0</v>
      </c>
      <c r="II48" s="130">
        <v>0</v>
      </c>
      <c r="IJ48" s="130">
        <v>0</v>
      </c>
      <c r="IK48" s="130">
        <v>0</v>
      </c>
      <c r="IL48" s="130">
        <v>0</v>
      </c>
      <c r="IM48" s="130">
        <v>0</v>
      </c>
      <c r="IN48" s="130">
        <v>0</v>
      </c>
      <c r="IO48" s="130">
        <v>0</v>
      </c>
      <c r="IP48" s="130">
        <v>0</v>
      </c>
      <c r="IQ48" s="130">
        <v>0</v>
      </c>
      <c r="IR48" s="130">
        <v>0</v>
      </c>
      <c r="IS48" s="130">
        <v>0</v>
      </c>
      <c r="IT48" s="130">
        <v>0</v>
      </c>
      <c r="IU48" s="130">
        <v>0</v>
      </c>
      <c r="IV48" s="130">
        <v>0</v>
      </c>
      <c r="IW48" s="118">
        <v>0</v>
      </c>
      <c r="IX48" s="118">
        <v>0</v>
      </c>
    </row>
    <row r="49" spans="2:258">
      <c r="B49" s="58" t="s">
        <v>92</v>
      </c>
      <c r="C49" s="56" t="s">
        <v>98</v>
      </c>
      <c r="D49" s="7"/>
      <c r="E49" s="48"/>
      <c r="F49" s="69"/>
      <c r="G49" s="73"/>
      <c r="H49" s="46">
        <f t="shared" si="7"/>
        <v>0</v>
      </c>
      <c r="GA49" s="206"/>
    </row>
    <row r="50" spans="2:258" s="115" customFormat="1" ht="22.5" customHeight="1">
      <c r="B50" s="119" t="s">
        <v>99</v>
      </c>
      <c r="C50" s="4" t="s">
        <v>100</v>
      </c>
      <c r="D50" s="35" t="s">
        <v>211</v>
      </c>
      <c r="E50" s="120" t="s">
        <v>364</v>
      </c>
      <c r="F50" s="121" t="s">
        <v>212</v>
      </c>
      <c r="G50" s="73">
        <v>20242558.469530001</v>
      </c>
      <c r="H50" s="133">
        <f>SUM(I50:IX50)</f>
        <v>20219167</v>
      </c>
      <c r="I50" s="130">
        <v>9141934</v>
      </c>
      <c r="J50" s="130">
        <v>623383</v>
      </c>
      <c r="K50" s="130">
        <v>0</v>
      </c>
      <c r="L50" s="130">
        <v>12581</v>
      </c>
      <c r="M50" s="130">
        <v>0</v>
      </c>
      <c r="N50" s="130">
        <v>0</v>
      </c>
      <c r="O50" s="130">
        <v>62520</v>
      </c>
      <c r="P50" s="130">
        <v>813914</v>
      </c>
      <c r="Q50" s="130">
        <v>1236823</v>
      </c>
      <c r="R50" s="130">
        <v>0</v>
      </c>
      <c r="S50" s="130">
        <v>0</v>
      </c>
      <c r="T50" s="130">
        <v>223181</v>
      </c>
      <c r="U50" s="130">
        <v>0</v>
      </c>
      <c r="V50" s="130">
        <v>0</v>
      </c>
      <c r="W50" s="130">
        <v>0</v>
      </c>
      <c r="X50" s="130">
        <v>0</v>
      </c>
      <c r="Y50" s="130">
        <v>2065269</v>
      </c>
      <c r="Z50" s="130">
        <v>417080</v>
      </c>
      <c r="AA50" s="130">
        <v>0</v>
      </c>
      <c r="AB50" s="130">
        <v>0</v>
      </c>
      <c r="AC50" s="130">
        <v>0</v>
      </c>
      <c r="AD50" s="130">
        <v>0</v>
      </c>
      <c r="AE50" s="130">
        <v>0</v>
      </c>
      <c r="AF50" s="130">
        <v>0</v>
      </c>
      <c r="AG50" s="130">
        <v>0</v>
      </c>
      <c r="AH50" s="130">
        <v>0</v>
      </c>
      <c r="AI50" s="130">
        <v>0</v>
      </c>
      <c r="AJ50" s="130">
        <v>0</v>
      </c>
      <c r="AK50" s="130">
        <v>0</v>
      </c>
      <c r="AL50" s="130">
        <v>22378</v>
      </c>
      <c r="AM50" s="130">
        <v>84905</v>
      </c>
      <c r="AN50" s="130">
        <v>554299</v>
      </c>
      <c r="AO50" s="130">
        <v>0</v>
      </c>
      <c r="AP50" s="130">
        <v>0</v>
      </c>
      <c r="AQ50" s="130">
        <v>0</v>
      </c>
      <c r="AR50" s="130">
        <v>0</v>
      </c>
      <c r="AS50" s="130">
        <v>0</v>
      </c>
      <c r="AT50" s="130">
        <v>0</v>
      </c>
      <c r="AU50" s="130">
        <v>651683</v>
      </c>
      <c r="AV50" s="130">
        <v>0</v>
      </c>
      <c r="AW50" s="130">
        <v>0</v>
      </c>
      <c r="AX50" s="130">
        <v>0</v>
      </c>
      <c r="AY50" s="130">
        <v>0</v>
      </c>
      <c r="AZ50" s="130">
        <v>0</v>
      </c>
      <c r="BA50" s="130">
        <v>0</v>
      </c>
      <c r="BB50" s="130">
        <v>0</v>
      </c>
      <c r="BC50" s="130">
        <v>13614</v>
      </c>
      <c r="BD50" s="130">
        <v>0</v>
      </c>
      <c r="BE50" s="130">
        <v>0</v>
      </c>
      <c r="BF50" s="130">
        <v>435428</v>
      </c>
      <c r="BG50" s="130">
        <v>0</v>
      </c>
      <c r="BH50" s="130">
        <v>0</v>
      </c>
      <c r="BI50" s="130">
        <v>670562</v>
      </c>
      <c r="BJ50" s="130">
        <v>0</v>
      </c>
      <c r="BK50" s="130">
        <v>0</v>
      </c>
      <c r="BL50" s="130">
        <v>0</v>
      </c>
      <c r="BM50" s="130">
        <v>0</v>
      </c>
      <c r="BN50" s="130">
        <v>143415</v>
      </c>
      <c r="BO50" s="130">
        <v>0</v>
      </c>
      <c r="BP50" s="130">
        <v>10392</v>
      </c>
      <c r="BQ50" s="130">
        <v>0</v>
      </c>
      <c r="BR50" s="130">
        <v>0</v>
      </c>
      <c r="BS50" s="130">
        <v>0</v>
      </c>
      <c r="BT50" s="130">
        <v>6925</v>
      </c>
      <c r="BU50" s="130">
        <v>0</v>
      </c>
      <c r="BV50" s="130">
        <v>4651</v>
      </c>
      <c r="BW50" s="130">
        <v>420094</v>
      </c>
      <c r="BX50" s="130">
        <v>0</v>
      </c>
      <c r="BY50" s="130">
        <v>0</v>
      </c>
      <c r="BZ50" s="130">
        <v>0</v>
      </c>
      <c r="CA50" s="130">
        <v>92732</v>
      </c>
      <c r="CB50" s="130">
        <v>0</v>
      </c>
      <c r="CC50" s="130">
        <v>0</v>
      </c>
      <c r="CD50" s="130">
        <v>0</v>
      </c>
      <c r="CE50" s="130">
        <v>165</v>
      </c>
      <c r="CF50" s="130">
        <v>45246</v>
      </c>
      <c r="CG50" s="130">
        <v>0</v>
      </c>
      <c r="CH50" s="130">
        <v>0</v>
      </c>
      <c r="CI50" s="130">
        <v>0</v>
      </c>
      <c r="CJ50" s="130">
        <v>5095</v>
      </c>
      <c r="CK50" s="130">
        <v>0</v>
      </c>
      <c r="CL50" s="130">
        <v>0</v>
      </c>
      <c r="CM50" s="130">
        <v>308415</v>
      </c>
      <c r="CN50" s="130">
        <v>0</v>
      </c>
      <c r="CO50" s="130">
        <v>297075</v>
      </c>
      <c r="CP50" s="130">
        <v>75713</v>
      </c>
      <c r="CQ50" s="130">
        <v>0</v>
      </c>
      <c r="CR50" s="130">
        <v>0</v>
      </c>
      <c r="CS50" s="130">
        <v>0</v>
      </c>
      <c r="CT50" s="130">
        <v>0</v>
      </c>
      <c r="CU50" s="130">
        <v>0</v>
      </c>
      <c r="CV50" s="130">
        <v>55714</v>
      </c>
      <c r="CW50" s="130">
        <v>0</v>
      </c>
      <c r="CX50" s="130">
        <v>0</v>
      </c>
      <c r="CY50" s="130">
        <v>0</v>
      </c>
      <c r="CZ50" s="130">
        <v>0</v>
      </c>
      <c r="DA50" s="130">
        <v>0</v>
      </c>
      <c r="DB50" s="130">
        <v>0</v>
      </c>
      <c r="DC50" s="130">
        <v>0</v>
      </c>
      <c r="DD50" s="130">
        <v>171096</v>
      </c>
      <c r="DE50" s="130">
        <v>0</v>
      </c>
      <c r="DF50" s="130">
        <v>0</v>
      </c>
      <c r="DG50" s="130">
        <v>0</v>
      </c>
      <c r="DH50" s="130">
        <v>4255</v>
      </c>
      <c r="DI50" s="130">
        <v>0</v>
      </c>
      <c r="DJ50" s="130">
        <v>0</v>
      </c>
      <c r="DK50" s="130">
        <v>0</v>
      </c>
      <c r="DL50" s="130">
        <v>0</v>
      </c>
      <c r="DM50" s="130">
        <v>0</v>
      </c>
      <c r="DN50" s="130">
        <v>0</v>
      </c>
      <c r="DO50" s="130">
        <v>173</v>
      </c>
      <c r="DP50" s="130">
        <v>0</v>
      </c>
      <c r="DQ50" s="130">
        <v>0</v>
      </c>
      <c r="DR50" s="130">
        <v>72709</v>
      </c>
      <c r="DS50" s="130">
        <v>0</v>
      </c>
      <c r="DT50" s="130">
        <v>0</v>
      </c>
      <c r="DU50" s="130">
        <v>0</v>
      </c>
      <c r="DV50" s="130">
        <v>0</v>
      </c>
      <c r="DW50" s="130">
        <v>0</v>
      </c>
      <c r="DX50" s="130">
        <v>0</v>
      </c>
      <c r="DY50" s="130">
        <v>0</v>
      </c>
      <c r="DZ50" s="130">
        <v>38325</v>
      </c>
      <c r="EA50" s="130">
        <v>0</v>
      </c>
      <c r="EB50" s="130">
        <v>58105</v>
      </c>
      <c r="EC50" s="130">
        <v>0</v>
      </c>
      <c r="ED50" s="130">
        <v>0</v>
      </c>
      <c r="EE50" s="130">
        <v>27611</v>
      </c>
      <c r="EF50" s="130">
        <v>0</v>
      </c>
      <c r="EG50" s="130">
        <v>0</v>
      </c>
      <c r="EH50" s="130">
        <v>0</v>
      </c>
      <c r="EI50" s="130">
        <v>0</v>
      </c>
      <c r="EJ50" s="130">
        <v>0</v>
      </c>
      <c r="EK50" s="130">
        <v>0</v>
      </c>
      <c r="EL50" s="130">
        <v>6518</v>
      </c>
      <c r="EM50" s="130">
        <v>0</v>
      </c>
      <c r="EN50" s="130">
        <v>0</v>
      </c>
      <c r="EO50" s="130">
        <v>0</v>
      </c>
      <c r="EP50" s="130">
        <v>0</v>
      </c>
      <c r="EQ50" s="130">
        <v>4005</v>
      </c>
      <c r="ER50" s="130">
        <v>0</v>
      </c>
      <c r="ES50" s="130">
        <v>1235</v>
      </c>
      <c r="ET50" s="130">
        <v>0</v>
      </c>
      <c r="EU50" s="130">
        <v>0</v>
      </c>
      <c r="EV50" s="130">
        <v>0</v>
      </c>
      <c r="EW50" s="130">
        <v>92</v>
      </c>
      <c r="EX50" s="130">
        <v>10145</v>
      </c>
      <c r="EY50" s="130">
        <v>0</v>
      </c>
      <c r="EZ50" s="130">
        <v>0</v>
      </c>
      <c r="FA50" s="130">
        <v>3818</v>
      </c>
      <c r="FB50" s="130">
        <v>0</v>
      </c>
      <c r="FC50" s="130">
        <v>0</v>
      </c>
      <c r="FD50" s="130">
        <v>8670</v>
      </c>
      <c r="FE50" s="130">
        <v>0</v>
      </c>
      <c r="FF50" s="130">
        <v>7</v>
      </c>
      <c r="FG50" s="130">
        <v>56619</v>
      </c>
      <c r="FH50" s="130">
        <v>0</v>
      </c>
      <c r="FI50" s="130">
        <v>0</v>
      </c>
      <c r="FJ50" s="130">
        <v>0</v>
      </c>
      <c r="FK50" s="130">
        <v>0</v>
      </c>
      <c r="FL50" s="130">
        <v>866193</v>
      </c>
      <c r="FM50" s="130">
        <v>0</v>
      </c>
      <c r="FN50" s="130">
        <v>87935</v>
      </c>
      <c r="FO50" s="130">
        <v>11104</v>
      </c>
      <c r="FP50" s="130">
        <v>7332</v>
      </c>
      <c r="FQ50" s="130">
        <v>3253</v>
      </c>
      <c r="FR50" s="130">
        <v>28786</v>
      </c>
      <c r="FS50" s="130">
        <v>0</v>
      </c>
      <c r="FT50" s="130">
        <v>44000</v>
      </c>
      <c r="FU50" s="130">
        <v>210038</v>
      </c>
      <c r="FV50" s="130">
        <v>0</v>
      </c>
      <c r="FW50" s="130">
        <v>0</v>
      </c>
      <c r="FX50" s="130">
        <v>0</v>
      </c>
      <c r="FY50" s="130">
        <v>1957</v>
      </c>
      <c r="FZ50" s="130">
        <v>0</v>
      </c>
      <c r="GA50" s="212"/>
    </row>
    <row r="51" spans="2:258" ht="20.25" customHeight="1">
      <c r="B51" s="51" t="s">
        <v>99</v>
      </c>
      <c r="C51" s="4" t="s">
        <v>100</v>
      </c>
      <c r="D51" s="35" t="s">
        <v>211</v>
      </c>
      <c r="E51" s="120" t="s">
        <v>365</v>
      </c>
      <c r="F51" s="121" t="s">
        <v>212</v>
      </c>
      <c r="G51" s="73">
        <v>7633442</v>
      </c>
      <c r="H51" s="133">
        <f>SUM(I51:IX51)</f>
        <v>7633221</v>
      </c>
      <c r="I51" s="118">
        <v>0</v>
      </c>
      <c r="J51" s="118">
        <v>170873</v>
      </c>
      <c r="K51" s="118">
        <v>0</v>
      </c>
      <c r="L51" s="118">
        <v>13989</v>
      </c>
      <c r="M51" s="118">
        <v>0</v>
      </c>
      <c r="N51" s="118">
        <v>0</v>
      </c>
      <c r="O51" s="118">
        <v>0</v>
      </c>
      <c r="P51" s="118">
        <v>3285279</v>
      </c>
      <c r="Q51" s="118">
        <v>378196</v>
      </c>
      <c r="R51" s="118">
        <v>0</v>
      </c>
      <c r="S51" s="118">
        <v>0</v>
      </c>
      <c r="T51" s="118">
        <v>1169942</v>
      </c>
      <c r="U51" s="118">
        <v>0</v>
      </c>
      <c r="V51" s="118">
        <v>0</v>
      </c>
      <c r="W51" s="118">
        <v>2</v>
      </c>
      <c r="X51" s="118">
        <v>0</v>
      </c>
      <c r="Y51" s="118">
        <v>170660</v>
      </c>
      <c r="Z51" s="118">
        <v>483361</v>
      </c>
      <c r="AA51" s="118">
        <v>0</v>
      </c>
      <c r="AB51" s="118">
        <v>0</v>
      </c>
      <c r="AC51" s="118">
        <v>0</v>
      </c>
      <c r="AD51" s="118">
        <v>0</v>
      </c>
      <c r="AE51" s="118">
        <v>0</v>
      </c>
      <c r="AF51" s="118">
        <v>0</v>
      </c>
      <c r="AG51" s="118">
        <v>0</v>
      </c>
      <c r="AH51" s="118">
        <v>0</v>
      </c>
      <c r="AI51" s="118">
        <v>0</v>
      </c>
      <c r="AJ51" s="118">
        <v>0</v>
      </c>
      <c r="AK51" s="118">
        <v>0</v>
      </c>
      <c r="AL51" s="118">
        <v>284965</v>
      </c>
      <c r="AM51" s="118">
        <v>190814</v>
      </c>
      <c r="AN51" s="118">
        <v>0</v>
      </c>
      <c r="AO51" s="118">
        <v>0</v>
      </c>
      <c r="AP51" s="118">
        <v>0</v>
      </c>
      <c r="AQ51" s="118">
        <v>0</v>
      </c>
      <c r="AR51" s="118">
        <v>0</v>
      </c>
      <c r="AS51" s="118">
        <v>0</v>
      </c>
      <c r="AT51" s="118">
        <v>0</v>
      </c>
      <c r="AU51" s="118">
        <v>44771</v>
      </c>
      <c r="AV51" s="118">
        <v>0</v>
      </c>
      <c r="AW51" s="118">
        <v>0</v>
      </c>
      <c r="AX51" s="118">
        <v>0</v>
      </c>
      <c r="AY51" s="118">
        <v>0</v>
      </c>
      <c r="AZ51" s="118">
        <v>0</v>
      </c>
      <c r="BA51" s="118">
        <v>0</v>
      </c>
      <c r="BB51" s="118">
        <v>0</v>
      </c>
      <c r="BC51" s="118">
        <v>34726</v>
      </c>
      <c r="BD51" s="118">
        <v>0</v>
      </c>
      <c r="BE51" s="118">
        <v>0</v>
      </c>
      <c r="BF51" s="118">
        <v>0</v>
      </c>
      <c r="BG51" s="118">
        <v>0</v>
      </c>
      <c r="BH51" s="118">
        <v>0</v>
      </c>
      <c r="BI51" s="118">
        <v>82086</v>
      </c>
      <c r="BJ51" s="118">
        <v>0</v>
      </c>
      <c r="BK51" s="118">
        <v>0</v>
      </c>
      <c r="BL51" s="118">
        <v>0</v>
      </c>
      <c r="BM51" s="118">
        <v>0</v>
      </c>
      <c r="BN51" s="118">
        <v>1259</v>
      </c>
      <c r="BO51" s="118">
        <v>0</v>
      </c>
      <c r="BP51" s="118">
        <v>11</v>
      </c>
      <c r="BQ51" s="118">
        <v>0</v>
      </c>
      <c r="BR51" s="118">
        <v>0</v>
      </c>
      <c r="BS51" s="118">
        <v>0</v>
      </c>
      <c r="BT51" s="118">
        <v>0</v>
      </c>
      <c r="BU51" s="118">
        <v>0</v>
      </c>
      <c r="BV51" s="118">
        <v>177</v>
      </c>
      <c r="BW51" s="118">
        <v>362976</v>
      </c>
      <c r="BX51" s="118">
        <v>0</v>
      </c>
      <c r="BY51" s="118">
        <v>0</v>
      </c>
      <c r="BZ51" s="118">
        <v>0</v>
      </c>
      <c r="CA51" s="118">
        <v>2257</v>
      </c>
      <c r="CB51" s="118">
        <v>0</v>
      </c>
      <c r="CC51" s="118">
        <v>0</v>
      </c>
      <c r="CD51" s="118">
        <v>0</v>
      </c>
      <c r="CE51" s="118">
        <v>0</v>
      </c>
      <c r="CF51" s="118">
        <v>115415</v>
      </c>
      <c r="CG51" s="118">
        <v>0</v>
      </c>
      <c r="CH51" s="118">
        <v>0</v>
      </c>
      <c r="CI51" s="118">
        <v>0</v>
      </c>
      <c r="CJ51" s="118">
        <v>11665</v>
      </c>
      <c r="CK51" s="118">
        <v>0</v>
      </c>
      <c r="CL51" s="118">
        <v>0</v>
      </c>
      <c r="CM51" s="118">
        <v>946</v>
      </c>
      <c r="CN51" s="118">
        <v>0</v>
      </c>
      <c r="CO51" s="118">
        <v>36925</v>
      </c>
      <c r="CP51" s="118">
        <v>219</v>
      </c>
      <c r="CQ51" s="118">
        <v>0</v>
      </c>
      <c r="CR51" s="118">
        <v>0</v>
      </c>
      <c r="CS51" s="118">
        <v>3916</v>
      </c>
      <c r="CT51" s="118">
        <v>0</v>
      </c>
      <c r="CU51" s="118">
        <v>0</v>
      </c>
      <c r="CV51" s="118">
        <v>416964</v>
      </c>
      <c r="CW51" s="118">
        <v>0</v>
      </c>
      <c r="CX51" s="118">
        <v>0</v>
      </c>
      <c r="CY51" s="118">
        <v>0</v>
      </c>
      <c r="CZ51" s="118">
        <v>0</v>
      </c>
      <c r="DA51" s="118">
        <v>0</v>
      </c>
      <c r="DB51" s="118">
        <v>0</v>
      </c>
      <c r="DC51" s="118">
        <v>0</v>
      </c>
      <c r="DD51" s="118">
        <v>0</v>
      </c>
      <c r="DE51" s="118">
        <v>0</v>
      </c>
      <c r="DF51" s="118">
        <v>0</v>
      </c>
      <c r="DG51" s="118">
        <v>0</v>
      </c>
      <c r="DH51" s="118">
        <v>33606</v>
      </c>
      <c r="DI51" s="118">
        <v>0</v>
      </c>
      <c r="DJ51" s="118">
        <v>30</v>
      </c>
      <c r="DK51" s="118">
        <v>1160</v>
      </c>
      <c r="DL51" s="118">
        <v>0</v>
      </c>
      <c r="DM51" s="118">
        <v>0</v>
      </c>
      <c r="DN51" s="118">
        <v>2351</v>
      </c>
      <c r="DO51" s="118">
        <v>0</v>
      </c>
      <c r="DP51" s="118">
        <v>0</v>
      </c>
      <c r="DQ51" s="118">
        <v>0</v>
      </c>
      <c r="DR51" s="118">
        <v>65713</v>
      </c>
      <c r="DS51" s="118">
        <v>0</v>
      </c>
      <c r="DT51" s="118">
        <v>0</v>
      </c>
      <c r="DU51" s="118">
        <v>0</v>
      </c>
      <c r="DV51" s="118">
        <v>0</v>
      </c>
      <c r="DW51" s="118">
        <v>0</v>
      </c>
      <c r="DX51" s="118">
        <v>0</v>
      </c>
      <c r="DY51" s="118">
        <v>0</v>
      </c>
      <c r="DZ51" s="118">
        <v>1509</v>
      </c>
      <c r="EA51" s="118">
        <v>0</v>
      </c>
      <c r="EB51" s="118">
        <v>8792</v>
      </c>
      <c r="EC51" s="118">
        <v>0</v>
      </c>
      <c r="ED51" s="118">
        <v>0</v>
      </c>
      <c r="EE51" s="118">
        <v>9361</v>
      </c>
      <c r="EF51" s="118">
        <v>0</v>
      </c>
      <c r="EG51" s="118">
        <v>0</v>
      </c>
      <c r="EH51" s="118">
        <v>29596</v>
      </c>
      <c r="EI51" s="118">
        <v>0</v>
      </c>
      <c r="EJ51" s="118">
        <v>0</v>
      </c>
      <c r="EK51" s="118">
        <v>10053</v>
      </c>
      <c r="EL51" s="118">
        <v>0</v>
      </c>
      <c r="EM51" s="118">
        <v>0</v>
      </c>
      <c r="EN51" s="118">
        <v>0</v>
      </c>
      <c r="EO51" s="118">
        <v>0</v>
      </c>
      <c r="EP51" s="118">
        <v>0</v>
      </c>
      <c r="EQ51" s="118">
        <v>0</v>
      </c>
      <c r="ER51" s="118">
        <v>0</v>
      </c>
      <c r="ES51" s="118">
        <v>0</v>
      </c>
      <c r="ET51" s="118">
        <v>0</v>
      </c>
      <c r="EU51" s="118">
        <v>0</v>
      </c>
      <c r="EV51" s="118">
        <v>433</v>
      </c>
      <c r="EW51" s="118">
        <v>66</v>
      </c>
      <c r="EX51" s="118">
        <v>0</v>
      </c>
      <c r="EY51" s="118">
        <v>0</v>
      </c>
      <c r="EZ51" s="118">
        <v>0</v>
      </c>
      <c r="FA51" s="118">
        <v>0</v>
      </c>
      <c r="FB51" s="118">
        <v>0</v>
      </c>
      <c r="FC51" s="118">
        <v>0</v>
      </c>
      <c r="FD51" s="118">
        <v>0</v>
      </c>
      <c r="FE51" s="118">
        <v>0</v>
      </c>
      <c r="FF51" s="118">
        <v>2781</v>
      </c>
      <c r="FG51" s="118">
        <v>51664</v>
      </c>
      <c r="FH51" s="118">
        <v>0</v>
      </c>
      <c r="FI51" s="118">
        <v>0</v>
      </c>
      <c r="FJ51" s="118">
        <v>0</v>
      </c>
      <c r="FK51" s="118">
        <v>0</v>
      </c>
      <c r="FL51" s="118">
        <v>11131</v>
      </c>
      <c r="FM51" s="118">
        <v>0</v>
      </c>
      <c r="FN51" s="118">
        <v>1044</v>
      </c>
      <c r="FO51" s="118">
        <v>8</v>
      </c>
      <c r="FP51" s="118">
        <v>0</v>
      </c>
      <c r="FQ51" s="118">
        <v>137</v>
      </c>
      <c r="FR51" s="118">
        <v>1527</v>
      </c>
      <c r="FS51" s="118">
        <v>0</v>
      </c>
      <c r="FT51" s="118">
        <v>44311</v>
      </c>
      <c r="FU51" s="118">
        <v>95554</v>
      </c>
      <c r="FV51" s="118">
        <v>0</v>
      </c>
      <c r="FW51" s="118">
        <v>0</v>
      </c>
      <c r="FX51" s="118">
        <v>0</v>
      </c>
      <c r="FY51" s="118">
        <v>0</v>
      </c>
      <c r="FZ51" s="118">
        <v>0</v>
      </c>
      <c r="GA51" s="211"/>
    </row>
    <row r="52" spans="2:258">
      <c r="B52" s="51" t="s">
        <v>99</v>
      </c>
      <c r="C52" s="4" t="s">
        <v>100</v>
      </c>
      <c r="D52" s="35" t="s">
        <v>211</v>
      </c>
      <c r="E52" s="120" t="s">
        <v>391</v>
      </c>
      <c r="F52" s="121" t="s">
        <v>369</v>
      </c>
      <c r="G52" s="73">
        <v>352339</v>
      </c>
      <c r="H52" s="133">
        <f>SUM(I52:IX52)</f>
        <v>344157</v>
      </c>
      <c r="I52" s="130">
        <v>144714</v>
      </c>
      <c r="J52" s="130">
        <v>89</v>
      </c>
      <c r="K52" s="130">
        <v>0</v>
      </c>
      <c r="L52" s="130">
        <v>-5423</v>
      </c>
      <c r="M52" s="130">
        <v>0</v>
      </c>
      <c r="N52" s="130">
        <v>0</v>
      </c>
      <c r="O52" s="130">
        <v>0</v>
      </c>
      <c r="P52" s="130">
        <v>-986</v>
      </c>
      <c r="Q52" s="130">
        <v>27903</v>
      </c>
      <c r="R52" s="130">
        <v>0</v>
      </c>
      <c r="S52" s="130">
        <v>0</v>
      </c>
      <c r="T52" s="130">
        <v>-13515</v>
      </c>
      <c r="U52" s="130">
        <v>0</v>
      </c>
      <c r="V52" s="130">
        <v>0</v>
      </c>
      <c r="W52" s="130">
        <v>0</v>
      </c>
      <c r="X52" s="130">
        <v>0</v>
      </c>
      <c r="Y52" s="130">
        <v>7465</v>
      </c>
      <c r="Z52" s="130">
        <v>6555</v>
      </c>
      <c r="AA52" s="130">
        <v>0</v>
      </c>
      <c r="AB52" s="130">
        <v>0</v>
      </c>
      <c r="AC52" s="130">
        <v>0</v>
      </c>
      <c r="AD52" s="130">
        <v>0</v>
      </c>
      <c r="AE52" s="130">
        <v>0</v>
      </c>
      <c r="AF52" s="130">
        <v>0</v>
      </c>
      <c r="AG52" s="130">
        <v>0</v>
      </c>
      <c r="AH52" s="130">
        <v>0</v>
      </c>
      <c r="AI52" s="130">
        <v>0</v>
      </c>
      <c r="AJ52" s="130">
        <v>0</v>
      </c>
      <c r="AK52" s="130">
        <v>0</v>
      </c>
      <c r="AL52" s="130">
        <v>2359</v>
      </c>
      <c r="AM52" s="130">
        <v>8449</v>
      </c>
      <c r="AN52" s="130">
        <v>8440</v>
      </c>
      <c r="AO52" s="130">
        <v>0</v>
      </c>
      <c r="AP52" s="130">
        <v>0</v>
      </c>
      <c r="AQ52" s="130">
        <v>0</v>
      </c>
      <c r="AR52" s="130">
        <v>0</v>
      </c>
      <c r="AS52" s="130">
        <v>0</v>
      </c>
      <c r="AT52" s="130">
        <v>0</v>
      </c>
      <c r="AU52" s="130">
        <v>6306</v>
      </c>
      <c r="AV52" s="130">
        <v>0</v>
      </c>
      <c r="AW52" s="130">
        <v>0</v>
      </c>
      <c r="AX52" s="130">
        <v>0</v>
      </c>
      <c r="AY52" s="130">
        <v>0</v>
      </c>
      <c r="AZ52" s="130">
        <v>0</v>
      </c>
      <c r="BA52" s="130">
        <v>0</v>
      </c>
      <c r="BB52" s="130">
        <v>0</v>
      </c>
      <c r="BC52" s="130">
        <v>172</v>
      </c>
      <c r="BD52" s="130">
        <v>0</v>
      </c>
      <c r="BE52" s="130">
        <v>0</v>
      </c>
      <c r="BF52" s="130">
        <v>2738</v>
      </c>
      <c r="BG52" s="130">
        <v>0</v>
      </c>
      <c r="BH52" s="130">
        <v>0</v>
      </c>
      <c r="BI52" s="130">
        <v>14482</v>
      </c>
      <c r="BJ52" s="130">
        <v>0</v>
      </c>
      <c r="BK52" s="130">
        <v>0</v>
      </c>
      <c r="BL52" s="130">
        <v>0</v>
      </c>
      <c r="BM52" s="130">
        <v>0</v>
      </c>
      <c r="BN52" s="130">
        <v>-12151</v>
      </c>
      <c r="BO52" s="130">
        <v>0</v>
      </c>
      <c r="BP52" s="130">
        <v>3040</v>
      </c>
      <c r="BQ52" s="130">
        <v>0</v>
      </c>
      <c r="BR52" s="130">
        <v>0</v>
      </c>
      <c r="BS52" s="130">
        <v>0</v>
      </c>
      <c r="BT52" s="130">
        <v>-3126</v>
      </c>
      <c r="BU52" s="130">
        <v>0</v>
      </c>
      <c r="BV52" s="130">
        <v>-10</v>
      </c>
      <c r="BW52" s="130">
        <v>38786</v>
      </c>
      <c r="BX52" s="130">
        <v>0</v>
      </c>
      <c r="BY52" s="130">
        <v>0</v>
      </c>
      <c r="BZ52" s="130">
        <v>0</v>
      </c>
      <c r="CA52" s="130">
        <v>4283</v>
      </c>
      <c r="CB52" s="130">
        <v>0</v>
      </c>
      <c r="CC52" s="130">
        <v>0</v>
      </c>
      <c r="CD52" s="130">
        <v>0</v>
      </c>
      <c r="CE52" s="130">
        <v>0</v>
      </c>
      <c r="CF52" s="130">
        <v>9005</v>
      </c>
      <c r="CG52" s="130">
        <v>0</v>
      </c>
      <c r="CH52" s="130">
        <v>0</v>
      </c>
      <c r="CI52" s="130">
        <v>0</v>
      </c>
      <c r="CJ52" s="130">
        <v>1681</v>
      </c>
      <c r="CK52" s="130">
        <v>0</v>
      </c>
      <c r="CL52" s="130">
        <v>0</v>
      </c>
      <c r="CM52" s="130">
        <v>21439</v>
      </c>
      <c r="CN52" s="130">
        <v>0</v>
      </c>
      <c r="CO52" s="130">
        <v>0</v>
      </c>
      <c r="CP52" s="130">
        <v>408</v>
      </c>
      <c r="CQ52" s="130">
        <v>0</v>
      </c>
      <c r="CR52" s="130">
        <v>0</v>
      </c>
      <c r="CS52" s="130">
        <v>0</v>
      </c>
      <c r="CT52" s="130">
        <v>0</v>
      </c>
      <c r="CU52" s="130">
        <v>0</v>
      </c>
      <c r="CV52" s="130">
        <v>7998</v>
      </c>
      <c r="CW52" s="130">
        <v>0</v>
      </c>
      <c r="CX52" s="130">
        <v>0</v>
      </c>
      <c r="CY52" s="130">
        <v>0</v>
      </c>
      <c r="CZ52" s="130">
        <v>0</v>
      </c>
      <c r="DA52" s="130">
        <v>0</v>
      </c>
      <c r="DB52" s="130">
        <v>0</v>
      </c>
      <c r="DC52" s="130">
        <v>0</v>
      </c>
      <c r="DD52" s="130">
        <v>18051</v>
      </c>
      <c r="DE52" s="130">
        <v>0</v>
      </c>
      <c r="DF52" s="130">
        <v>0</v>
      </c>
      <c r="DG52" s="130">
        <v>0</v>
      </c>
      <c r="DH52" s="130">
        <v>0</v>
      </c>
      <c r="DI52" s="130">
        <v>0</v>
      </c>
      <c r="DJ52" s="130">
        <v>0</v>
      </c>
      <c r="DK52" s="130">
        <v>0</v>
      </c>
      <c r="DL52" s="130">
        <v>0</v>
      </c>
      <c r="DM52" s="130">
        <v>0</v>
      </c>
      <c r="DN52" s="130">
        <v>0</v>
      </c>
      <c r="DO52" s="130">
        <v>0</v>
      </c>
      <c r="DP52" s="130">
        <v>0</v>
      </c>
      <c r="DQ52" s="130">
        <v>0</v>
      </c>
      <c r="DR52" s="130">
        <v>11101</v>
      </c>
      <c r="DS52" s="130">
        <v>0</v>
      </c>
      <c r="DT52" s="130">
        <v>0</v>
      </c>
      <c r="DU52" s="130">
        <v>0</v>
      </c>
      <c r="DV52" s="130">
        <v>0</v>
      </c>
      <c r="DW52" s="130">
        <v>0</v>
      </c>
      <c r="DX52" s="130">
        <v>0</v>
      </c>
      <c r="DY52" s="130">
        <v>0</v>
      </c>
      <c r="DZ52" s="130">
        <v>2256</v>
      </c>
      <c r="EA52" s="130">
        <v>0</v>
      </c>
      <c r="EB52" s="130">
        <v>-4516</v>
      </c>
      <c r="EC52" s="130">
        <v>0</v>
      </c>
      <c r="ED52" s="130">
        <v>0</v>
      </c>
      <c r="EE52" s="130">
        <v>-10305</v>
      </c>
      <c r="EF52" s="130">
        <v>0</v>
      </c>
      <c r="EG52" s="130">
        <v>0</v>
      </c>
      <c r="EH52" s="130">
        <v>0</v>
      </c>
      <c r="EI52" s="130">
        <v>0</v>
      </c>
      <c r="EJ52" s="130">
        <v>0</v>
      </c>
      <c r="EK52" s="130">
        <v>0</v>
      </c>
      <c r="EL52" s="130">
        <v>0</v>
      </c>
      <c r="EM52" s="130">
        <v>0</v>
      </c>
      <c r="EN52" s="130">
        <v>0</v>
      </c>
      <c r="EO52" s="130">
        <v>0</v>
      </c>
      <c r="EP52" s="130">
        <v>0</v>
      </c>
      <c r="EQ52" s="130">
        <v>0</v>
      </c>
      <c r="ER52" s="130">
        <v>0</v>
      </c>
      <c r="ES52" s="130">
        <v>0</v>
      </c>
      <c r="ET52" s="130">
        <v>0</v>
      </c>
      <c r="EU52" s="130">
        <v>0</v>
      </c>
      <c r="EV52" s="130">
        <v>0</v>
      </c>
      <c r="EW52" s="130">
        <v>0</v>
      </c>
      <c r="EX52" s="130">
        <v>2335</v>
      </c>
      <c r="EY52" s="130">
        <v>0</v>
      </c>
      <c r="EZ52" s="130">
        <v>0</v>
      </c>
      <c r="FA52" s="130">
        <v>0</v>
      </c>
      <c r="FB52" s="130">
        <v>0</v>
      </c>
      <c r="FC52" s="130">
        <v>0</v>
      </c>
      <c r="FD52" s="130">
        <v>0</v>
      </c>
      <c r="FE52" s="130">
        <v>0</v>
      </c>
      <c r="FF52" s="130">
        <v>0</v>
      </c>
      <c r="FG52" s="130">
        <v>8230</v>
      </c>
      <c r="FH52" s="130">
        <v>0</v>
      </c>
      <c r="FI52" s="130">
        <v>0</v>
      </c>
      <c r="FJ52" s="130">
        <v>13101</v>
      </c>
      <c r="FK52" s="130">
        <v>0</v>
      </c>
      <c r="FL52" s="130">
        <v>12574</v>
      </c>
      <c r="FM52" s="130">
        <v>0</v>
      </c>
      <c r="FN52" s="130">
        <v>-4397</v>
      </c>
      <c r="FO52" s="130">
        <v>30</v>
      </c>
      <c r="FP52" s="130">
        <v>-322</v>
      </c>
      <c r="FQ52" s="130">
        <v>-1428</v>
      </c>
      <c r="FR52" s="130">
        <v>1405</v>
      </c>
      <c r="FS52" s="130">
        <v>0</v>
      </c>
      <c r="FT52" s="130">
        <v>948</v>
      </c>
      <c r="FU52" s="130">
        <v>8576</v>
      </c>
      <c r="FV52" s="130">
        <v>0</v>
      </c>
      <c r="FW52" s="130">
        <v>0</v>
      </c>
      <c r="FX52" s="130">
        <v>5417</v>
      </c>
      <c r="FY52" s="130">
        <v>0</v>
      </c>
      <c r="FZ52" s="130">
        <v>0</v>
      </c>
      <c r="GA52" s="212"/>
    </row>
    <row r="53" spans="2:258">
      <c r="B53" s="51" t="s">
        <v>99</v>
      </c>
      <c r="C53" s="4" t="s">
        <v>100</v>
      </c>
      <c r="D53" s="35" t="s">
        <v>211</v>
      </c>
      <c r="E53" s="120" t="s">
        <v>392</v>
      </c>
      <c r="F53" s="121" t="s">
        <v>369</v>
      </c>
      <c r="G53" s="73">
        <v>130384</v>
      </c>
      <c r="H53" s="133">
        <f>SUM(I53:IX53)</f>
        <v>130069</v>
      </c>
      <c r="I53" s="130">
        <v>0</v>
      </c>
      <c r="J53" s="130">
        <v>10965</v>
      </c>
      <c r="K53" s="130">
        <v>0</v>
      </c>
      <c r="L53" s="130">
        <v>-9621</v>
      </c>
      <c r="M53" s="130">
        <v>0</v>
      </c>
      <c r="N53" s="130">
        <v>0</v>
      </c>
      <c r="O53" s="130">
        <v>0</v>
      </c>
      <c r="P53" s="130">
        <v>-19354</v>
      </c>
      <c r="Q53" s="130">
        <v>121986</v>
      </c>
      <c r="R53" s="130">
        <v>0</v>
      </c>
      <c r="S53" s="130">
        <v>0</v>
      </c>
      <c r="T53" s="130">
        <v>41066</v>
      </c>
      <c r="U53" s="130">
        <v>0</v>
      </c>
      <c r="V53" s="130">
        <v>0</v>
      </c>
      <c r="W53" s="130">
        <v>0</v>
      </c>
      <c r="X53" s="130">
        <v>0</v>
      </c>
      <c r="Y53" s="130">
        <v>-13046</v>
      </c>
      <c r="Z53" s="130">
        <v>-157139</v>
      </c>
      <c r="AA53" s="130">
        <v>0</v>
      </c>
      <c r="AB53" s="130">
        <v>0</v>
      </c>
      <c r="AC53" s="130">
        <v>0</v>
      </c>
      <c r="AD53" s="130">
        <v>0</v>
      </c>
      <c r="AE53" s="130">
        <v>0</v>
      </c>
      <c r="AF53" s="130">
        <v>0</v>
      </c>
      <c r="AG53" s="130">
        <v>0</v>
      </c>
      <c r="AH53" s="130">
        <v>0</v>
      </c>
      <c r="AI53" s="130">
        <v>0</v>
      </c>
      <c r="AJ53" s="130">
        <v>0</v>
      </c>
      <c r="AK53" s="130">
        <v>0</v>
      </c>
      <c r="AL53" s="130">
        <v>6313</v>
      </c>
      <c r="AM53" s="130">
        <v>3890</v>
      </c>
      <c r="AN53" s="130">
        <v>0</v>
      </c>
      <c r="AO53" s="130">
        <v>0</v>
      </c>
      <c r="AP53" s="130">
        <v>0</v>
      </c>
      <c r="AQ53" s="130">
        <v>0</v>
      </c>
      <c r="AR53" s="130">
        <v>0</v>
      </c>
      <c r="AS53" s="130">
        <v>0</v>
      </c>
      <c r="AT53" s="130">
        <v>0</v>
      </c>
      <c r="AU53" s="130">
        <v>-4682</v>
      </c>
      <c r="AV53" s="130">
        <v>0</v>
      </c>
      <c r="AW53" s="130">
        <v>0</v>
      </c>
      <c r="AX53" s="130">
        <v>0</v>
      </c>
      <c r="AY53" s="130">
        <v>0</v>
      </c>
      <c r="AZ53" s="130">
        <v>0</v>
      </c>
      <c r="BA53" s="130">
        <v>0</v>
      </c>
      <c r="BB53" s="130">
        <v>0</v>
      </c>
      <c r="BC53" s="130">
        <v>1862</v>
      </c>
      <c r="BD53" s="130">
        <v>0</v>
      </c>
      <c r="BE53" s="130">
        <v>0</v>
      </c>
      <c r="BF53" s="130">
        <v>0</v>
      </c>
      <c r="BG53" s="130">
        <v>0</v>
      </c>
      <c r="BH53" s="130">
        <v>0</v>
      </c>
      <c r="BI53" s="130">
        <v>3010</v>
      </c>
      <c r="BJ53" s="130">
        <v>0</v>
      </c>
      <c r="BK53" s="130">
        <v>0</v>
      </c>
      <c r="BL53" s="130">
        <v>0</v>
      </c>
      <c r="BM53" s="130">
        <v>0</v>
      </c>
      <c r="BN53" s="130">
        <v>88</v>
      </c>
      <c r="BO53" s="130">
        <v>0</v>
      </c>
      <c r="BP53" s="130">
        <v>0</v>
      </c>
      <c r="BQ53" s="130">
        <v>0</v>
      </c>
      <c r="BR53" s="130">
        <v>0</v>
      </c>
      <c r="BS53" s="130">
        <v>0</v>
      </c>
      <c r="BT53" s="130">
        <v>0</v>
      </c>
      <c r="BU53" s="130">
        <v>0</v>
      </c>
      <c r="BV53" s="130">
        <v>0</v>
      </c>
      <c r="BW53" s="130">
        <v>23820</v>
      </c>
      <c r="BX53" s="130">
        <v>0</v>
      </c>
      <c r="BY53" s="130">
        <v>0</v>
      </c>
      <c r="BZ53" s="130">
        <v>0</v>
      </c>
      <c r="CA53" s="130">
        <v>-94</v>
      </c>
      <c r="CB53" s="130">
        <v>0</v>
      </c>
      <c r="CC53" s="130">
        <v>0</v>
      </c>
      <c r="CD53" s="130">
        <v>0</v>
      </c>
      <c r="CE53" s="130">
        <v>0</v>
      </c>
      <c r="CF53" s="130">
        <v>6190</v>
      </c>
      <c r="CG53" s="130">
        <v>0</v>
      </c>
      <c r="CH53" s="130">
        <v>0</v>
      </c>
      <c r="CI53" s="130">
        <v>0</v>
      </c>
      <c r="CJ53" s="130">
        <v>626</v>
      </c>
      <c r="CK53" s="130">
        <v>0</v>
      </c>
      <c r="CL53" s="130">
        <v>0</v>
      </c>
      <c r="CM53" s="130">
        <v>0</v>
      </c>
      <c r="CN53" s="130">
        <v>0</v>
      </c>
      <c r="CO53" s="130">
        <v>24490</v>
      </c>
      <c r="CP53" s="130">
        <v>0</v>
      </c>
      <c r="CQ53" s="130">
        <v>0</v>
      </c>
      <c r="CR53" s="130">
        <v>0</v>
      </c>
      <c r="CS53" s="130">
        <v>0</v>
      </c>
      <c r="CT53" s="130">
        <v>0</v>
      </c>
      <c r="CU53" s="130">
        <v>0</v>
      </c>
      <c r="CV53" s="130">
        <v>6571</v>
      </c>
      <c r="CW53" s="130">
        <v>0</v>
      </c>
      <c r="CX53" s="130">
        <v>0</v>
      </c>
      <c r="CY53" s="130">
        <v>0</v>
      </c>
      <c r="CZ53" s="130">
        <v>0</v>
      </c>
      <c r="DA53" s="130">
        <v>0</v>
      </c>
      <c r="DB53" s="130">
        <v>0</v>
      </c>
      <c r="DC53" s="130">
        <v>0</v>
      </c>
      <c r="DD53" s="130">
        <v>4</v>
      </c>
      <c r="DE53" s="130">
        <v>0</v>
      </c>
      <c r="DF53" s="130">
        <v>0</v>
      </c>
      <c r="DG53" s="130">
        <v>0</v>
      </c>
      <c r="DH53" s="130">
        <v>0</v>
      </c>
      <c r="DI53" s="130">
        <v>0</v>
      </c>
      <c r="DJ53" s="130">
        <v>-3</v>
      </c>
      <c r="DK53" s="130">
        <v>0</v>
      </c>
      <c r="DL53" s="130">
        <v>0</v>
      </c>
      <c r="DM53" s="130">
        <v>0</v>
      </c>
      <c r="DN53" s="130">
        <v>7</v>
      </c>
      <c r="DO53" s="130">
        <v>0</v>
      </c>
      <c r="DP53" s="130">
        <v>0</v>
      </c>
      <c r="DQ53" s="130">
        <v>0</v>
      </c>
      <c r="DR53" s="130">
        <v>163</v>
      </c>
      <c r="DS53" s="130">
        <v>0</v>
      </c>
      <c r="DT53" s="130">
        <v>0</v>
      </c>
      <c r="DU53" s="130">
        <v>0</v>
      </c>
      <c r="DV53" s="130">
        <v>0</v>
      </c>
      <c r="DW53" s="130">
        <v>0</v>
      </c>
      <c r="DX53" s="130">
        <v>0</v>
      </c>
      <c r="DY53" s="130">
        <v>0</v>
      </c>
      <c r="DZ53" s="130">
        <v>467</v>
      </c>
      <c r="EA53" s="130">
        <v>0</v>
      </c>
      <c r="EB53" s="130">
        <v>0</v>
      </c>
      <c r="EC53" s="130">
        <v>0</v>
      </c>
      <c r="ED53" s="130">
        <v>0</v>
      </c>
      <c r="EE53" s="130">
        <v>0</v>
      </c>
      <c r="EF53" s="130">
        <v>0</v>
      </c>
      <c r="EG53" s="130">
        <v>0</v>
      </c>
      <c r="EH53" s="130">
        <v>14333</v>
      </c>
      <c r="EI53" s="130">
        <v>0</v>
      </c>
      <c r="EJ53" s="130">
        <v>0</v>
      </c>
      <c r="EK53" s="130">
        <v>2467</v>
      </c>
      <c r="EL53" s="130">
        <v>0</v>
      </c>
      <c r="EM53" s="130">
        <v>0</v>
      </c>
      <c r="EN53" s="130">
        <v>0</v>
      </c>
      <c r="EO53" s="130">
        <v>0</v>
      </c>
      <c r="EP53" s="130">
        <v>0</v>
      </c>
      <c r="EQ53" s="130">
        <v>0</v>
      </c>
      <c r="ER53" s="130">
        <v>0</v>
      </c>
      <c r="ES53" s="130">
        <v>0</v>
      </c>
      <c r="ET53" s="130">
        <v>0</v>
      </c>
      <c r="EU53" s="130">
        <v>0</v>
      </c>
      <c r="EV53" s="130">
        <v>-77</v>
      </c>
      <c r="EW53" s="130">
        <v>0</v>
      </c>
      <c r="EX53" s="130">
        <v>0</v>
      </c>
      <c r="EY53" s="130">
        <v>0</v>
      </c>
      <c r="EZ53" s="130">
        <v>0</v>
      </c>
      <c r="FA53" s="130">
        <v>0</v>
      </c>
      <c r="FB53" s="130">
        <v>0</v>
      </c>
      <c r="FC53" s="130">
        <v>0</v>
      </c>
      <c r="FD53" s="130">
        <v>0</v>
      </c>
      <c r="FE53" s="130">
        <v>0</v>
      </c>
      <c r="FF53" s="130">
        <v>120</v>
      </c>
      <c r="FG53" s="130">
        <v>5527</v>
      </c>
      <c r="FH53" s="130">
        <v>0</v>
      </c>
      <c r="FI53" s="130">
        <v>0</v>
      </c>
      <c r="FJ53" s="130">
        <v>30393</v>
      </c>
      <c r="FK53" s="130">
        <v>0</v>
      </c>
      <c r="FL53" s="130">
        <v>5414</v>
      </c>
      <c r="FM53" s="130">
        <v>0</v>
      </c>
      <c r="FN53" s="130">
        <v>0</v>
      </c>
      <c r="FO53" s="130">
        <v>0</v>
      </c>
      <c r="FP53" s="130">
        <v>0</v>
      </c>
      <c r="FQ53" s="130">
        <v>0</v>
      </c>
      <c r="FR53" s="130">
        <v>3</v>
      </c>
      <c r="FS53" s="130">
        <v>0</v>
      </c>
      <c r="FT53" s="130">
        <v>-295</v>
      </c>
      <c r="FU53" s="130">
        <v>1061</v>
      </c>
      <c r="FV53" s="130">
        <v>0</v>
      </c>
      <c r="FW53" s="130">
        <v>0</v>
      </c>
      <c r="FX53" s="130">
        <v>23544</v>
      </c>
      <c r="FY53" s="130">
        <v>0</v>
      </c>
      <c r="FZ53" s="130">
        <v>0</v>
      </c>
      <c r="GA53" s="212"/>
    </row>
    <row r="54" spans="2:258">
      <c r="B54" s="51" t="s">
        <v>99</v>
      </c>
      <c r="C54" s="4" t="s">
        <v>368</v>
      </c>
      <c r="D54" s="35" t="s">
        <v>211</v>
      </c>
      <c r="E54" s="120" t="s">
        <v>654</v>
      </c>
      <c r="F54" s="121" t="s">
        <v>369</v>
      </c>
      <c r="G54" s="132">
        <v>-1431520</v>
      </c>
      <c r="H54" s="133">
        <f>SUM(I54:IX54)</f>
        <v>-1431736</v>
      </c>
      <c r="I54" s="134">
        <v>-188635</v>
      </c>
      <c r="J54" s="134">
        <v>-2250</v>
      </c>
      <c r="K54" s="134">
        <v>0</v>
      </c>
      <c r="L54" s="134">
        <v>0</v>
      </c>
      <c r="M54" s="134">
        <v>0</v>
      </c>
      <c r="N54" s="134">
        <v>0</v>
      </c>
      <c r="O54" s="134">
        <v>-11</v>
      </c>
      <c r="P54" s="134">
        <v>-20086</v>
      </c>
      <c r="Q54" s="134">
        <v>-88155</v>
      </c>
      <c r="R54" s="134">
        <v>0</v>
      </c>
      <c r="S54" s="134">
        <v>0</v>
      </c>
      <c r="T54" s="134">
        <v>-4546</v>
      </c>
      <c r="U54" s="134">
        <v>0</v>
      </c>
      <c r="V54" s="134">
        <v>0</v>
      </c>
      <c r="W54" s="134">
        <v>0</v>
      </c>
      <c r="X54" s="134">
        <v>0</v>
      </c>
      <c r="Y54" s="134">
        <v>-880179</v>
      </c>
      <c r="Z54" s="134">
        <v>-719</v>
      </c>
      <c r="AA54" s="134">
        <v>0</v>
      </c>
      <c r="AB54" s="134">
        <v>0</v>
      </c>
      <c r="AC54" s="134">
        <v>0</v>
      </c>
      <c r="AD54" s="134">
        <v>0</v>
      </c>
      <c r="AE54" s="134">
        <v>0</v>
      </c>
      <c r="AF54" s="134">
        <v>0</v>
      </c>
      <c r="AG54" s="134">
        <v>0</v>
      </c>
      <c r="AH54" s="134">
        <v>0</v>
      </c>
      <c r="AI54" s="134">
        <v>0</v>
      </c>
      <c r="AJ54" s="134">
        <v>0</v>
      </c>
      <c r="AK54" s="134">
        <v>0</v>
      </c>
      <c r="AL54" s="134">
        <v>-343</v>
      </c>
      <c r="AM54" s="134">
        <v>-17</v>
      </c>
      <c r="AN54" s="134">
        <v>-14367</v>
      </c>
      <c r="AO54" s="134">
        <v>0</v>
      </c>
      <c r="AP54" s="134">
        <v>0</v>
      </c>
      <c r="AQ54" s="134">
        <v>0</v>
      </c>
      <c r="AR54" s="134">
        <v>0</v>
      </c>
      <c r="AS54" s="134">
        <v>0</v>
      </c>
      <c r="AT54" s="134">
        <v>0</v>
      </c>
      <c r="AU54" s="134">
        <v>-4441</v>
      </c>
      <c r="AV54" s="134">
        <v>0</v>
      </c>
      <c r="AW54" s="134">
        <v>0</v>
      </c>
      <c r="AX54" s="134">
        <v>0</v>
      </c>
      <c r="AY54" s="134">
        <v>0</v>
      </c>
      <c r="AZ54" s="134">
        <v>0</v>
      </c>
      <c r="BA54" s="134">
        <v>0</v>
      </c>
      <c r="BB54" s="134">
        <v>0</v>
      </c>
      <c r="BC54" s="134">
        <v>-6553</v>
      </c>
      <c r="BD54" s="134">
        <v>0</v>
      </c>
      <c r="BE54" s="134">
        <v>0</v>
      </c>
      <c r="BF54" s="134">
        <v>-6204</v>
      </c>
      <c r="BG54" s="134">
        <v>0</v>
      </c>
      <c r="BH54" s="134">
        <v>0</v>
      </c>
      <c r="BI54" s="134">
        <v>-2351</v>
      </c>
      <c r="BJ54" s="134">
        <v>0</v>
      </c>
      <c r="BK54" s="134">
        <v>0</v>
      </c>
      <c r="BL54" s="134">
        <v>0</v>
      </c>
      <c r="BM54" s="134">
        <v>0</v>
      </c>
      <c r="BN54" s="134">
        <v>-23</v>
      </c>
      <c r="BO54" s="134">
        <v>0</v>
      </c>
      <c r="BP54" s="134">
        <v>-329</v>
      </c>
      <c r="BQ54" s="134">
        <v>0</v>
      </c>
      <c r="BR54" s="134">
        <v>0</v>
      </c>
      <c r="BS54" s="134">
        <v>0</v>
      </c>
      <c r="BT54" s="134">
        <v>-1362</v>
      </c>
      <c r="BU54" s="134">
        <v>0</v>
      </c>
      <c r="BV54" s="134">
        <v>0</v>
      </c>
      <c r="BW54" s="134">
        <v>-7322</v>
      </c>
      <c r="BX54" s="134">
        <v>0</v>
      </c>
      <c r="BY54" s="134">
        <v>0</v>
      </c>
      <c r="BZ54" s="134">
        <v>0</v>
      </c>
      <c r="CA54" s="134">
        <v>-2068</v>
      </c>
      <c r="CB54" s="134">
        <v>0</v>
      </c>
      <c r="CC54" s="134">
        <v>0</v>
      </c>
      <c r="CD54" s="134">
        <v>0</v>
      </c>
      <c r="CE54" s="134">
        <v>0</v>
      </c>
      <c r="CF54" s="134">
        <v>-21780</v>
      </c>
      <c r="CG54" s="134">
        <v>0</v>
      </c>
      <c r="CH54" s="134">
        <v>0</v>
      </c>
      <c r="CI54" s="134">
        <v>0</v>
      </c>
      <c r="CJ54" s="134">
        <v>-1572</v>
      </c>
      <c r="CK54" s="134">
        <v>0</v>
      </c>
      <c r="CL54" s="134">
        <v>0</v>
      </c>
      <c r="CM54" s="134">
        <v>-6709</v>
      </c>
      <c r="CN54" s="134">
        <v>0</v>
      </c>
      <c r="CO54" s="134">
        <v>-1980</v>
      </c>
      <c r="CP54" s="134">
        <v>-1159</v>
      </c>
      <c r="CQ54" s="134">
        <v>0</v>
      </c>
      <c r="CR54" s="134">
        <v>0</v>
      </c>
      <c r="CS54" s="134">
        <v>0</v>
      </c>
      <c r="CT54" s="134">
        <v>0</v>
      </c>
      <c r="CU54" s="134">
        <v>0</v>
      </c>
      <c r="CV54" s="134">
        <v>-936</v>
      </c>
      <c r="CW54" s="134">
        <v>0</v>
      </c>
      <c r="CX54" s="134">
        <v>0</v>
      </c>
      <c r="CY54" s="134">
        <v>0</v>
      </c>
      <c r="CZ54" s="134">
        <v>0</v>
      </c>
      <c r="DA54" s="134">
        <v>0</v>
      </c>
      <c r="DB54" s="134">
        <v>0</v>
      </c>
      <c r="DC54" s="134">
        <v>0</v>
      </c>
      <c r="DD54" s="134">
        <v>-3055</v>
      </c>
      <c r="DE54" s="134">
        <v>0</v>
      </c>
      <c r="DF54" s="134">
        <v>0</v>
      </c>
      <c r="DG54" s="134">
        <v>0</v>
      </c>
      <c r="DH54" s="134">
        <v>0</v>
      </c>
      <c r="DI54" s="134">
        <v>0</v>
      </c>
      <c r="DJ54" s="134">
        <v>0</v>
      </c>
      <c r="DK54" s="134">
        <v>0</v>
      </c>
      <c r="DL54" s="134">
        <v>0</v>
      </c>
      <c r="DM54" s="134">
        <v>0</v>
      </c>
      <c r="DN54" s="134">
        <v>0</v>
      </c>
      <c r="DO54" s="134">
        <v>0</v>
      </c>
      <c r="DP54" s="134">
        <v>0</v>
      </c>
      <c r="DQ54" s="134">
        <v>0</v>
      </c>
      <c r="DR54" s="134">
        <v>-1588</v>
      </c>
      <c r="DS54" s="134">
        <v>0</v>
      </c>
      <c r="DT54" s="134">
        <v>0</v>
      </c>
      <c r="DU54" s="134">
        <v>0</v>
      </c>
      <c r="DV54" s="134">
        <v>0</v>
      </c>
      <c r="DW54" s="134">
        <v>0</v>
      </c>
      <c r="DX54" s="134">
        <v>0</v>
      </c>
      <c r="DY54" s="134">
        <v>0</v>
      </c>
      <c r="DZ54" s="134">
        <v>-683</v>
      </c>
      <c r="EA54" s="134">
        <v>0</v>
      </c>
      <c r="EB54" s="134">
        <v>0</v>
      </c>
      <c r="EC54" s="134">
        <v>0</v>
      </c>
      <c r="ED54" s="134">
        <v>0</v>
      </c>
      <c r="EE54" s="134">
        <v>0</v>
      </c>
      <c r="EF54" s="134">
        <v>0</v>
      </c>
      <c r="EG54" s="134">
        <v>0</v>
      </c>
      <c r="EH54" s="134">
        <v>0</v>
      </c>
      <c r="EI54" s="134">
        <v>0</v>
      </c>
      <c r="EJ54" s="134">
        <v>0</v>
      </c>
      <c r="EK54" s="134">
        <v>0</v>
      </c>
      <c r="EL54" s="134">
        <v>0</v>
      </c>
      <c r="EM54" s="134">
        <v>0</v>
      </c>
      <c r="EN54" s="134">
        <v>0</v>
      </c>
      <c r="EO54" s="134">
        <v>0</v>
      </c>
      <c r="EP54" s="134">
        <v>0</v>
      </c>
      <c r="EQ54" s="134">
        <v>0</v>
      </c>
      <c r="ER54" s="134">
        <v>0</v>
      </c>
      <c r="ES54" s="134">
        <v>0</v>
      </c>
      <c r="ET54" s="134">
        <v>0</v>
      </c>
      <c r="EU54" s="134">
        <v>0</v>
      </c>
      <c r="EV54" s="134">
        <v>0</v>
      </c>
      <c r="EW54" s="134">
        <v>0</v>
      </c>
      <c r="EX54" s="134">
        <v>-544</v>
      </c>
      <c r="EY54" s="134">
        <v>0</v>
      </c>
      <c r="EZ54" s="134">
        <v>0</v>
      </c>
      <c r="FA54" s="134">
        <v>0</v>
      </c>
      <c r="FB54" s="134">
        <v>0</v>
      </c>
      <c r="FC54" s="134">
        <v>0</v>
      </c>
      <c r="FD54" s="134">
        <v>0</v>
      </c>
      <c r="FE54" s="134">
        <v>0</v>
      </c>
      <c r="FF54" s="134">
        <v>0</v>
      </c>
      <c r="FG54" s="134">
        <v>-7362</v>
      </c>
      <c r="FH54" s="134">
        <v>0</v>
      </c>
      <c r="FI54" s="134">
        <v>0</v>
      </c>
      <c r="FJ54" s="134">
        <v>-1124</v>
      </c>
      <c r="FK54" s="134">
        <v>0</v>
      </c>
      <c r="FL54" s="134">
        <v>-20101</v>
      </c>
      <c r="FM54" s="134">
        <v>0</v>
      </c>
      <c r="FN54" s="134">
        <v>-31151</v>
      </c>
      <c r="FO54" s="134">
        <v>-5745</v>
      </c>
      <c r="FP54" s="134">
        <v>-4959</v>
      </c>
      <c r="FQ54" s="134">
        <v>0</v>
      </c>
      <c r="FR54" s="134">
        <v>-12773</v>
      </c>
      <c r="FS54" s="134">
        <v>0</v>
      </c>
      <c r="FT54" s="134">
        <v>-17240</v>
      </c>
      <c r="FU54" s="134">
        <v>-61314</v>
      </c>
      <c r="FV54" s="134">
        <v>0</v>
      </c>
      <c r="FW54" s="134">
        <v>0</v>
      </c>
      <c r="FX54" s="134">
        <v>0</v>
      </c>
      <c r="FY54" s="134">
        <v>0</v>
      </c>
      <c r="FZ54" s="134">
        <v>0</v>
      </c>
      <c r="GA54" s="210"/>
    </row>
    <row r="55" spans="2:258">
      <c r="B55" s="51" t="s">
        <v>101</v>
      </c>
      <c r="C55" s="40" t="s">
        <v>102</v>
      </c>
      <c r="D55" s="35" t="s">
        <v>193</v>
      </c>
      <c r="E55" s="48"/>
      <c r="F55" s="69"/>
      <c r="G55" s="73"/>
      <c r="H55" s="46">
        <f t="shared" ref="H55:H66" si="8">SUM(I55:FZ55)</f>
        <v>0</v>
      </c>
      <c r="GA55" s="206"/>
    </row>
    <row r="56" spans="2:258">
      <c r="B56" s="51"/>
      <c r="C56" s="40" t="s">
        <v>645</v>
      </c>
      <c r="D56" s="35" t="s">
        <v>362</v>
      </c>
      <c r="E56" s="120" t="s">
        <v>656</v>
      </c>
      <c r="F56" s="121" t="s">
        <v>646</v>
      </c>
      <c r="G56" s="73">
        <v>67107.070910929644</v>
      </c>
      <c r="H56" s="133">
        <f>SUM(I56:IX56)</f>
        <v>67107.070910929644</v>
      </c>
      <c r="I56" s="118">
        <v>0</v>
      </c>
      <c r="J56" s="118">
        <v>0</v>
      </c>
      <c r="K56" s="118">
        <v>0</v>
      </c>
      <c r="L56" s="118">
        <v>0</v>
      </c>
      <c r="M56" s="118">
        <v>0</v>
      </c>
      <c r="N56" s="118">
        <v>0</v>
      </c>
      <c r="O56" s="118">
        <v>0</v>
      </c>
      <c r="P56" s="118">
        <v>0</v>
      </c>
      <c r="Q56" s="118">
        <v>0</v>
      </c>
      <c r="R56" s="118">
        <v>0</v>
      </c>
      <c r="S56" s="118">
        <v>0</v>
      </c>
      <c r="T56" s="118">
        <v>0</v>
      </c>
      <c r="U56" s="118">
        <v>0</v>
      </c>
      <c r="V56" s="118">
        <v>0</v>
      </c>
      <c r="W56" s="118">
        <v>0</v>
      </c>
      <c r="X56" s="118">
        <v>0</v>
      </c>
      <c r="Y56" s="118">
        <v>0</v>
      </c>
      <c r="Z56" s="118">
        <v>0</v>
      </c>
      <c r="AA56" s="118">
        <v>0</v>
      </c>
      <c r="AB56" s="118">
        <v>0</v>
      </c>
      <c r="AC56" s="118">
        <v>0</v>
      </c>
      <c r="AD56" s="118">
        <v>0</v>
      </c>
      <c r="AE56" s="118">
        <v>0</v>
      </c>
      <c r="AF56" s="118">
        <v>0</v>
      </c>
      <c r="AG56" s="118">
        <v>0</v>
      </c>
      <c r="AH56" s="118">
        <v>0</v>
      </c>
      <c r="AI56" s="118">
        <v>0</v>
      </c>
      <c r="AJ56" s="118">
        <v>0</v>
      </c>
      <c r="AK56" s="118">
        <v>0</v>
      </c>
      <c r="AL56" s="118">
        <v>0</v>
      </c>
      <c r="AM56" s="118">
        <v>0</v>
      </c>
      <c r="AN56" s="118">
        <v>0</v>
      </c>
      <c r="AO56" s="118">
        <v>0</v>
      </c>
      <c r="AP56" s="118">
        <v>0</v>
      </c>
      <c r="AQ56" s="118">
        <v>0</v>
      </c>
      <c r="AR56" s="118">
        <v>0</v>
      </c>
      <c r="AS56" s="118">
        <v>0</v>
      </c>
      <c r="AT56" s="118">
        <v>0</v>
      </c>
      <c r="AU56" s="118">
        <v>0</v>
      </c>
      <c r="AV56" s="118">
        <v>0</v>
      </c>
      <c r="AW56" s="118">
        <v>0</v>
      </c>
      <c r="AX56" s="118">
        <v>0</v>
      </c>
      <c r="AY56" s="118">
        <v>0</v>
      </c>
      <c r="AZ56" s="118">
        <v>0</v>
      </c>
      <c r="BA56" s="118">
        <v>0</v>
      </c>
      <c r="BB56" s="118">
        <v>0</v>
      </c>
      <c r="BC56" s="118">
        <v>0</v>
      </c>
      <c r="BD56" s="118">
        <v>0</v>
      </c>
      <c r="BE56" s="118">
        <v>0</v>
      </c>
      <c r="BF56" s="118">
        <v>0</v>
      </c>
      <c r="BG56" s="118">
        <v>0</v>
      </c>
      <c r="BH56" s="118">
        <v>0</v>
      </c>
      <c r="BI56" s="118">
        <v>0</v>
      </c>
      <c r="BJ56" s="118">
        <v>0</v>
      </c>
      <c r="BK56" s="118">
        <v>0</v>
      </c>
      <c r="BL56" s="118">
        <v>0</v>
      </c>
      <c r="BM56" s="118">
        <v>0</v>
      </c>
      <c r="BN56" s="118">
        <v>0</v>
      </c>
      <c r="BO56" s="118">
        <v>0</v>
      </c>
      <c r="BP56" s="118">
        <v>0</v>
      </c>
      <c r="BQ56" s="118">
        <v>0</v>
      </c>
      <c r="BR56" s="118">
        <v>0</v>
      </c>
      <c r="BS56" s="118">
        <v>0</v>
      </c>
      <c r="BT56" s="118">
        <v>0</v>
      </c>
      <c r="BU56" s="118">
        <v>0</v>
      </c>
      <c r="BV56" s="118">
        <v>0</v>
      </c>
      <c r="BW56" s="118">
        <v>0</v>
      </c>
      <c r="BX56" s="118">
        <v>0</v>
      </c>
      <c r="BY56" s="118">
        <v>0</v>
      </c>
      <c r="BZ56" s="118">
        <v>0</v>
      </c>
      <c r="CA56" s="118">
        <v>0</v>
      </c>
      <c r="CB56" s="118">
        <v>0</v>
      </c>
      <c r="CC56" s="118">
        <v>0</v>
      </c>
      <c r="CD56" s="118">
        <v>0</v>
      </c>
      <c r="CE56" s="118">
        <v>0</v>
      </c>
      <c r="CF56" s="118">
        <v>0</v>
      </c>
      <c r="CG56" s="118">
        <v>0</v>
      </c>
      <c r="CH56" s="118">
        <v>0</v>
      </c>
      <c r="CI56" s="118">
        <v>0</v>
      </c>
      <c r="CJ56" s="118">
        <v>0</v>
      </c>
      <c r="CK56" s="118">
        <v>0</v>
      </c>
      <c r="CL56" s="118">
        <v>0</v>
      </c>
      <c r="CM56" s="118">
        <v>0</v>
      </c>
      <c r="CN56" s="118">
        <v>0</v>
      </c>
      <c r="CO56" s="118">
        <v>0</v>
      </c>
      <c r="CP56" s="118">
        <v>0</v>
      </c>
      <c r="CQ56" s="118">
        <v>0</v>
      </c>
      <c r="CR56" s="118">
        <v>0</v>
      </c>
      <c r="CS56" s="118">
        <v>0</v>
      </c>
      <c r="CT56" s="118">
        <v>0</v>
      </c>
      <c r="CU56" s="118">
        <v>0</v>
      </c>
      <c r="CV56" s="118">
        <v>0</v>
      </c>
      <c r="CW56" s="118">
        <v>0</v>
      </c>
      <c r="CX56" s="118">
        <v>0</v>
      </c>
      <c r="CY56" s="118">
        <v>0</v>
      </c>
      <c r="CZ56" s="118">
        <v>0</v>
      </c>
      <c r="DA56" s="118">
        <v>0</v>
      </c>
      <c r="DB56" s="118">
        <v>0</v>
      </c>
      <c r="DC56" s="118">
        <v>0</v>
      </c>
      <c r="DD56" s="118">
        <v>0</v>
      </c>
      <c r="DE56" s="118">
        <v>0</v>
      </c>
      <c r="DF56" s="118">
        <v>0</v>
      </c>
      <c r="DG56" s="118">
        <v>0</v>
      </c>
      <c r="DH56" s="118">
        <v>0</v>
      </c>
      <c r="DI56" s="118">
        <v>0</v>
      </c>
      <c r="DJ56" s="118">
        <v>0</v>
      </c>
      <c r="DK56" s="118">
        <v>0</v>
      </c>
      <c r="DL56" s="118">
        <v>0</v>
      </c>
      <c r="DM56" s="118">
        <v>0</v>
      </c>
      <c r="DN56" s="118">
        <v>0</v>
      </c>
      <c r="DO56" s="118">
        <v>0</v>
      </c>
      <c r="DP56" s="118">
        <v>0</v>
      </c>
      <c r="DQ56" s="118">
        <v>0</v>
      </c>
      <c r="DR56" s="118">
        <v>0</v>
      </c>
      <c r="DS56" s="118">
        <v>0</v>
      </c>
      <c r="DT56" s="118">
        <v>0</v>
      </c>
      <c r="DU56" s="118">
        <v>0</v>
      </c>
      <c r="DV56" s="118">
        <v>0</v>
      </c>
      <c r="DW56" s="118">
        <v>0</v>
      </c>
      <c r="DX56" s="118">
        <v>0</v>
      </c>
      <c r="DY56" s="118">
        <v>0</v>
      </c>
      <c r="DZ56" s="118">
        <v>0</v>
      </c>
      <c r="EA56" s="118">
        <v>0</v>
      </c>
      <c r="EB56" s="118">
        <v>0</v>
      </c>
      <c r="EC56" s="118">
        <v>0</v>
      </c>
      <c r="ED56" s="118">
        <v>0</v>
      </c>
      <c r="EE56" s="118">
        <v>0</v>
      </c>
      <c r="EF56" s="118">
        <v>0</v>
      </c>
      <c r="EG56" s="118">
        <v>0</v>
      </c>
      <c r="EH56" s="118">
        <v>0</v>
      </c>
      <c r="EI56" s="118">
        <v>0</v>
      </c>
      <c r="EJ56" s="118">
        <v>0</v>
      </c>
      <c r="EK56" s="118">
        <v>0</v>
      </c>
      <c r="EL56" s="118">
        <v>0</v>
      </c>
      <c r="EM56" s="118">
        <v>0</v>
      </c>
      <c r="EN56" s="118">
        <v>0</v>
      </c>
      <c r="EO56" s="118">
        <v>0</v>
      </c>
      <c r="EP56" s="118">
        <v>0</v>
      </c>
      <c r="EQ56" s="118">
        <v>0</v>
      </c>
      <c r="ER56" s="118">
        <v>0</v>
      </c>
      <c r="ES56" s="118">
        <v>0</v>
      </c>
      <c r="ET56" s="118">
        <v>0</v>
      </c>
      <c r="EU56" s="118">
        <v>0</v>
      </c>
      <c r="EV56" s="118">
        <v>0</v>
      </c>
      <c r="EW56" s="118">
        <v>0</v>
      </c>
      <c r="EX56" s="118">
        <v>0</v>
      </c>
      <c r="EY56" s="118">
        <v>0</v>
      </c>
      <c r="EZ56" s="118">
        <v>0</v>
      </c>
      <c r="FA56" s="118">
        <v>0</v>
      </c>
      <c r="FB56" s="118">
        <v>0</v>
      </c>
      <c r="FC56" s="118">
        <v>0</v>
      </c>
      <c r="FD56" s="118">
        <v>0</v>
      </c>
      <c r="FE56" s="118">
        <v>0</v>
      </c>
      <c r="FF56" s="118">
        <v>0</v>
      </c>
      <c r="FG56" s="118">
        <v>0</v>
      </c>
      <c r="FH56" s="118">
        <v>0</v>
      </c>
      <c r="FI56" s="118">
        <v>0</v>
      </c>
      <c r="FJ56" s="118">
        <v>0</v>
      </c>
      <c r="FK56" s="118">
        <v>0</v>
      </c>
      <c r="FL56" s="118">
        <v>0</v>
      </c>
      <c r="FM56" s="118">
        <v>0</v>
      </c>
      <c r="FN56" s="118">
        <v>0</v>
      </c>
      <c r="FO56" s="118">
        <v>0</v>
      </c>
      <c r="FP56" s="118">
        <v>0</v>
      </c>
      <c r="FQ56" s="118">
        <v>0</v>
      </c>
      <c r="FR56" s="118">
        <v>0</v>
      </c>
      <c r="FS56" s="118">
        <v>0</v>
      </c>
      <c r="FT56" s="118">
        <v>0</v>
      </c>
      <c r="FU56" s="118">
        <v>0</v>
      </c>
      <c r="FV56" s="118">
        <v>0</v>
      </c>
      <c r="FW56" s="118">
        <v>0</v>
      </c>
      <c r="FX56" s="118">
        <v>0</v>
      </c>
      <c r="FY56" s="118">
        <v>0</v>
      </c>
      <c r="FZ56" s="118">
        <v>0</v>
      </c>
      <c r="GA56" s="206"/>
      <c r="GB56" s="130">
        <v>0</v>
      </c>
      <c r="GC56" s="130">
        <v>0</v>
      </c>
      <c r="GD56" s="130">
        <v>0</v>
      </c>
      <c r="GE56" s="130">
        <v>0</v>
      </c>
      <c r="GF56" s="130">
        <v>0</v>
      </c>
      <c r="GG56" s="130">
        <v>0</v>
      </c>
      <c r="GH56" s="130">
        <v>0</v>
      </c>
      <c r="GI56" s="130">
        <v>0</v>
      </c>
      <c r="GJ56" s="130">
        <v>0</v>
      </c>
      <c r="GK56" s="130">
        <v>0</v>
      </c>
      <c r="GL56" s="130">
        <v>0</v>
      </c>
      <c r="GM56" s="130">
        <v>0</v>
      </c>
      <c r="GN56" s="130">
        <v>0</v>
      </c>
      <c r="GO56" s="130">
        <v>0</v>
      </c>
      <c r="GP56" s="130">
        <v>0</v>
      </c>
      <c r="GQ56" s="130">
        <v>303.09258</v>
      </c>
      <c r="GR56" s="130">
        <v>0</v>
      </c>
      <c r="GS56" s="130">
        <v>0</v>
      </c>
      <c r="GT56" s="130">
        <v>0</v>
      </c>
      <c r="GU56" s="130">
        <v>0</v>
      </c>
      <c r="GV56" s="130">
        <v>0</v>
      </c>
      <c r="GW56" s="130">
        <v>0</v>
      </c>
      <c r="GX56" s="130">
        <v>0</v>
      </c>
      <c r="GY56" s="130">
        <v>0</v>
      </c>
      <c r="GZ56" s="130">
        <v>0</v>
      </c>
      <c r="HA56" s="130">
        <v>0</v>
      </c>
      <c r="HB56" s="130">
        <v>0</v>
      </c>
      <c r="HC56" s="130">
        <v>244.47390952479768</v>
      </c>
      <c r="HD56" s="130">
        <v>0</v>
      </c>
      <c r="HE56" s="130">
        <v>0</v>
      </c>
      <c r="HF56" s="130">
        <v>0</v>
      </c>
      <c r="HG56" s="130">
        <v>24454.451130940026</v>
      </c>
      <c r="HH56" s="130">
        <v>8895.5436812616736</v>
      </c>
      <c r="HI56" s="130">
        <v>18026.739671716125</v>
      </c>
      <c r="HJ56" s="130">
        <v>163.63346327038806</v>
      </c>
      <c r="HK56" s="130">
        <v>0</v>
      </c>
      <c r="HL56" s="130">
        <v>0</v>
      </c>
      <c r="HM56" s="130">
        <v>0</v>
      </c>
      <c r="HN56" s="130">
        <v>0</v>
      </c>
      <c r="HO56" s="130">
        <v>51.877982984021585</v>
      </c>
      <c r="HP56" s="130">
        <v>0</v>
      </c>
      <c r="HQ56" s="130">
        <v>0</v>
      </c>
      <c r="HR56" s="130">
        <v>4617.1404855779201</v>
      </c>
      <c r="HS56" s="130">
        <v>10.216597634363977</v>
      </c>
      <c r="HT56" s="130">
        <v>0</v>
      </c>
      <c r="HU56" s="130">
        <v>0</v>
      </c>
      <c r="HV56" s="130">
        <v>0</v>
      </c>
      <c r="HW56" s="130">
        <v>2.5918733139655528</v>
      </c>
      <c r="HX56" s="130">
        <v>0</v>
      </c>
      <c r="HY56" s="130">
        <v>0</v>
      </c>
      <c r="HZ56" s="130">
        <v>0</v>
      </c>
      <c r="IA56" s="130">
        <v>0</v>
      </c>
      <c r="IB56" s="130">
        <v>0</v>
      </c>
      <c r="IC56" s="130">
        <v>0</v>
      </c>
      <c r="ID56" s="130">
        <v>0</v>
      </c>
      <c r="IE56" s="130">
        <v>0</v>
      </c>
      <c r="IF56" s="130">
        <v>0</v>
      </c>
      <c r="IG56" s="130">
        <v>0</v>
      </c>
      <c r="IH56" s="130">
        <v>0</v>
      </c>
      <c r="II56" s="130">
        <v>0</v>
      </c>
      <c r="IJ56" s="130">
        <v>0</v>
      </c>
      <c r="IK56" s="130">
        <v>0</v>
      </c>
      <c r="IL56" s="130">
        <v>0</v>
      </c>
      <c r="IM56" s="130">
        <v>2719.7625724216646</v>
      </c>
      <c r="IN56" s="130">
        <v>0</v>
      </c>
      <c r="IO56" s="130">
        <v>4309.4992737082384</v>
      </c>
      <c r="IP56" s="130">
        <v>0</v>
      </c>
      <c r="IQ56" s="130">
        <v>40.03596415231376</v>
      </c>
      <c r="IR56" s="130">
        <v>966.34695995019717</v>
      </c>
      <c r="IS56" s="130">
        <v>0</v>
      </c>
      <c r="IT56" s="130">
        <v>0</v>
      </c>
      <c r="IU56" s="130">
        <v>372.34073459223907</v>
      </c>
      <c r="IV56" s="130">
        <v>1929.3240298817182</v>
      </c>
      <c r="IW56" s="118">
        <v>0</v>
      </c>
      <c r="IX56" s="118">
        <v>0</v>
      </c>
    </row>
    <row r="57" spans="2:258">
      <c r="B57" s="51" t="s">
        <v>103</v>
      </c>
      <c r="C57" s="40" t="s">
        <v>120</v>
      </c>
      <c r="D57" s="35" t="s">
        <v>362</v>
      </c>
      <c r="E57" s="120" t="s">
        <v>657</v>
      </c>
      <c r="F57" s="121" t="s">
        <v>651</v>
      </c>
      <c r="G57" s="73">
        <v>1898.2937343909523</v>
      </c>
      <c r="H57" s="133">
        <f>SUM(I57:IX57)</f>
        <v>1898.2937343909523</v>
      </c>
      <c r="I57" s="118">
        <v>0</v>
      </c>
      <c r="J57" s="118">
        <v>0</v>
      </c>
      <c r="K57" s="118">
        <v>0</v>
      </c>
      <c r="L57" s="118">
        <v>0</v>
      </c>
      <c r="M57" s="118">
        <v>0</v>
      </c>
      <c r="N57" s="118">
        <v>0</v>
      </c>
      <c r="O57" s="118">
        <v>0</v>
      </c>
      <c r="P57" s="118">
        <v>0</v>
      </c>
      <c r="Q57" s="118">
        <v>0</v>
      </c>
      <c r="R57" s="118">
        <v>0</v>
      </c>
      <c r="S57" s="118">
        <v>0</v>
      </c>
      <c r="T57" s="118">
        <v>0</v>
      </c>
      <c r="U57" s="118">
        <v>0</v>
      </c>
      <c r="V57" s="118">
        <v>0</v>
      </c>
      <c r="W57" s="118">
        <v>0</v>
      </c>
      <c r="X57" s="118">
        <v>0</v>
      </c>
      <c r="Y57" s="118">
        <v>0</v>
      </c>
      <c r="Z57" s="118">
        <v>0</v>
      </c>
      <c r="AA57" s="118">
        <v>0</v>
      </c>
      <c r="AB57" s="118">
        <v>0</v>
      </c>
      <c r="AC57" s="118">
        <v>0</v>
      </c>
      <c r="AD57" s="118">
        <v>0</v>
      </c>
      <c r="AE57" s="118">
        <v>0</v>
      </c>
      <c r="AF57" s="118">
        <v>0</v>
      </c>
      <c r="AG57" s="118">
        <v>0</v>
      </c>
      <c r="AH57" s="118">
        <v>0</v>
      </c>
      <c r="AI57" s="118">
        <v>0</v>
      </c>
      <c r="AJ57" s="118">
        <v>0</v>
      </c>
      <c r="AK57" s="118">
        <v>0</v>
      </c>
      <c r="AL57" s="118">
        <v>0</v>
      </c>
      <c r="AM57" s="118">
        <v>0</v>
      </c>
      <c r="AN57" s="118">
        <v>0</v>
      </c>
      <c r="AO57" s="118">
        <v>0</v>
      </c>
      <c r="AP57" s="118">
        <v>0</v>
      </c>
      <c r="AQ57" s="118">
        <v>0</v>
      </c>
      <c r="AR57" s="118">
        <v>0</v>
      </c>
      <c r="AS57" s="118">
        <v>0</v>
      </c>
      <c r="AT57" s="118">
        <v>0</v>
      </c>
      <c r="AU57" s="118">
        <v>0</v>
      </c>
      <c r="AV57" s="118">
        <v>0</v>
      </c>
      <c r="AW57" s="118">
        <v>0</v>
      </c>
      <c r="AX57" s="118">
        <v>0</v>
      </c>
      <c r="AY57" s="118">
        <v>0</v>
      </c>
      <c r="AZ57" s="118">
        <v>0</v>
      </c>
      <c r="BA57" s="118">
        <v>0</v>
      </c>
      <c r="BB57" s="118">
        <v>0</v>
      </c>
      <c r="BC57" s="118">
        <v>0</v>
      </c>
      <c r="BD57" s="118">
        <v>0</v>
      </c>
      <c r="BE57" s="118">
        <v>0</v>
      </c>
      <c r="BF57" s="118">
        <v>0</v>
      </c>
      <c r="BG57" s="118">
        <v>0</v>
      </c>
      <c r="BH57" s="118">
        <v>0</v>
      </c>
      <c r="BI57" s="118">
        <v>0</v>
      </c>
      <c r="BJ57" s="118">
        <v>0</v>
      </c>
      <c r="BK57" s="118">
        <v>0</v>
      </c>
      <c r="BL57" s="118">
        <v>0</v>
      </c>
      <c r="BM57" s="118">
        <v>0</v>
      </c>
      <c r="BN57" s="118">
        <v>0</v>
      </c>
      <c r="BO57" s="118">
        <v>0</v>
      </c>
      <c r="BP57" s="118">
        <v>0</v>
      </c>
      <c r="BQ57" s="118">
        <v>0</v>
      </c>
      <c r="BR57" s="118">
        <v>0</v>
      </c>
      <c r="BS57" s="118">
        <v>0</v>
      </c>
      <c r="BT57" s="118">
        <v>0</v>
      </c>
      <c r="BU57" s="118">
        <v>0</v>
      </c>
      <c r="BV57" s="118">
        <v>0</v>
      </c>
      <c r="BW57" s="118">
        <v>0</v>
      </c>
      <c r="BX57" s="118">
        <v>0</v>
      </c>
      <c r="BY57" s="118">
        <v>0</v>
      </c>
      <c r="BZ57" s="118">
        <v>0</v>
      </c>
      <c r="CA57" s="118">
        <v>0</v>
      </c>
      <c r="CB57" s="118">
        <v>0</v>
      </c>
      <c r="CC57" s="118">
        <v>0</v>
      </c>
      <c r="CD57" s="118">
        <v>0</v>
      </c>
      <c r="CE57" s="118">
        <v>0</v>
      </c>
      <c r="CF57" s="118">
        <v>0</v>
      </c>
      <c r="CG57" s="118">
        <v>0</v>
      </c>
      <c r="CH57" s="118">
        <v>0</v>
      </c>
      <c r="CI57" s="118">
        <v>0</v>
      </c>
      <c r="CJ57" s="118">
        <v>0</v>
      </c>
      <c r="CK57" s="118">
        <v>0</v>
      </c>
      <c r="CL57" s="118">
        <v>0</v>
      </c>
      <c r="CM57" s="118">
        <v>0</v>
      </c>
      <c r="CN57" s="118">
        <v>0</v>
      </c>
      <c r="CO57" s="118">
        <v>0</v>
      </c>
      <c r="CP57" s="118">
        <v>0</v>
      </c>
      <c r="CQ57" s="118">
        <v>0</v>
      </c>
      <c r="CR57" s="118">
        <v>0</v>
      </c>
      <c r="CS57" s="118">
        <v>0</v>
      </c>
      <c r="CT57" s="118">
        <v>0</v>
      </c>
      <c r="CU57" s="118">
        <v>0</v>
      </c>
      <c r="CV57" s="118">
        <v>0</v>
      </c>
      <c r="CW57" s="118">
        <v>0</v>
      </c>
      <c r="CX57" s="118">
        <v>0</v>
      </c>
      <c r="CY57" s="118">
        <v>0</v>
      </c>
      <c r="CZ57" s="118">
        <v>0</v>
      </c>
      <c r="DA57" s="118">
        <v>0</v>
      </c>
      <c r="DB57" s="118">
        <v>0</v>
      </c>
      <c r="DC57" s="118">
        <v>0</v>
      </c>
      <c r="DD57" s="118">
        <v>0</v>
      </c>
      <c r="DE57" s="118">
        <v>0</v>
      </c>
      <c r="DF57" s="118">
        <v>0</v>
      </c>
      <c r="DG57" s="118">
        <v>0</v>
      </c>
      <c r="DH57" s="118">
        <v>0</v>
      </c>
      <c r="DI57" s="118">
        <v>0</v>
      </c>
      <c r="DJ57" s="118">
        <v>0</v>
      </c>
      <c r="DK57" s="118">
        <v>0</v>
      </c>
      <c r="DL57" s="118">
        <v>0</v>
      </c>
      <c r="DM57" s="118">
        <v>0</v>
      </c>
      <c r="DN57" s="118">
        <v>0</v>
      </c>
      <c r="DO57" s="118">
        <v>0</v>
      </c>
      <c r="DP57" s="118">
        <v>0</v>
      </c>
      <c r="DQ57" s="118">
        <v>0</v>
      </c>
      <c r="DR57" s="118">
        <v>0</v>
      </c>
      <c r="DS57" s="118">
        <v>0</v>
      </c>
      <c r="DT57" s="118">
        <v>0</v>
      </c>
      <c r="DU57" s="118">
        <v>0</v>
      </c>
      <c r="DV57" s="118">
        <v>0</v>
      </c>
      <c r="DW57" s="118">
        <v>0</v>
      </c>
      <c r="DX57" s="118">
        <v>0</v>
      </c>
      <c r="DY57" s="118">
        <v>0</v>
      </c>
      <c r="DZ57" s="118">
        <v>0</v>
      </c>
      <c r="EA57" s="118">
        <v>0</v>
      </c>
      <c r="EB57" s="118">
        <v>0</v>
      </c>
      <c r="EC57" s="118">
        <v>0</v>
      </c>
      <c r="ED57" s="118">
        <v>0</v>
      </c>
      <c r="EE57" s="118">
        <v>0</v>
      </c>
      <c r="EF57" s="118">
        <v>0</v>
      </c>
      <c r="EG57" s="118">
        <v>0</v>
      </c>
      <c r="EH57" s="118">
        <v>0</v>
      </c>
      <c r="EI57" s="118">
        <v>0</v>
      </c>
      <c r="EJ57" s="118">
        <v>0</v>
      </c>
      <c r="EK57" s="118">
        <v>0</v>
      </c>
      <c r="EL57" s="118">
        <v>0</v>
      </c>
      <c r="EM57" s="118">
        <v>0</v>
      </c>
      <c r="EN57" s="118">
        <v>0</v>
      </c>
      <c r="EO57" s="118">
        <v>0</v>
      </c>
      <c r="EP57" s="118">
        <v>0</v>
      </c>
      <c r="EQ57" s="118">
        <v>0</v>
      </c>
      <c r="ER57" s="118">
        <v>0</v>
      </c>
      <c r="ES57" s="118">
        <v>0</v>
      </c>
      <c r="ET57" s="118">
        <v>0</v>
      </c>
      <c r="EU57" s="118">
        <v>0</v>
      </c>
      <c r="EV57" s="118">
        <v>0</v>
      </c>
      <c r="EW57" s="118">
        <v>0</v>
      </c>
      <c r="EX57" s="118">
        <v>0</v>
      </c>
      <c r="EY57" s="118">
        <v>0</v>
      </c>
      <c r="EZ57" s="118">
        <v>0</v>
      </c>
      <c r="FA57" s="118">
        <v>0</v>
      </c>
      <c r="FB57" s="118">
        <v>0</v>
      </c>
      <c r="FC57" s="118">
        <v>0</v>
      </c>
      <c r="FD57" s="118">
        <v>0</v>
      </c>
      <c r="FE57" s="118">
        <v>0</v>
      </c>
      <c r="FF57" s="118">
        <v>0</v>
      </c>
      <c r="FG57" s="118">
        <v>0</v>
      </c>
      <c r="FH57" s="118">
        <v>0</v>
      </c>
      <c r="FI57" s="118">
        <v>0</v>
      </c>
      <c r="FJ57" s="118">
        <v>0</v>
      </c>
      <c r="FK57" s="118">
        <v>0</v>
      </c>
      <c r="FL57" s="118">
        <v>0</v>
      </c>
      <c r="FM57" s="118">
        <v>0</v>
      </c>
      <c r="FN57" s="118">
        <v>0</v>
      </c>
      <c r="FO57" s="118">
        <v>0</v>
      </c>
      <c r="FP57" s="118">
        <v>0</v>
      </c>
      <c r="FQ57" s="118">
        <v>0</v>
      </c>
      <c r="FR57" s="118">
        <v>0</v>
      </c>
      <c r="FS57" s="118">
        <v>0</v>
      </c>
      <c r="FT57" s="118">
        <v>0</v>
      </c>
      <c r="FU57" s="118">
        <v>0</v>
      </c>
      <c r="FV57" s="118">
        <v>0</v>
      </c>
      <c r="FW57" s="118">
        <v>0</v>
      </c>
      <c r="FX57" s="118">
        <v>0</v>
      </c>
      <c r="FY57" s="118">
        <v>0</v>
      </c>
      <c r="FZ57" s="118">
        <v>0</v>
      </c>
      <c r="GA57" s="206"/>
      <c r="GB57" s="130">
        <v>0</v>
      </c>
      <c r="GC57" s="130">
        <v>0</v>
      </c>
      <c r="GD57" s="130">
        <v>0</v>
      </c>
      <c r="GE57" s="130">
        <v>0</v>
      </c>
      <c r="GF57" s="130">
        <v>0</v>
      </c>
      <c r="GG57" s="130">
        <v>0</v>
      </c>
      <c r="GH57" s="130">
        <v>0</v>
      </c>
      <c r="GI57" s="130">
        <v>0</v>
      </c>
      <c r="GJ57" s="130">
        <v>0</v>
      </c>
      <c r="GK57" s="130">
        <v>0</v>
      </c>
      <c r="GL57" s="130">
        <v>0</v>
      </c>
      <c r="GM57" s="130">
        <v>0</v>
      </c>
      <c r="GN57" s="130">
        <v>0</v>
      </c>
      <c r="GO57" s="130">
        <v>0</v>
      </c>
      <c r="GP57" s="130">
        <v>0</v>
      </c>
      <c r="GQ57" s="130">
        <v>0</v>
      </c>
      <c r="GR57" s="130">
        <v>0</v>
      </c>
      <c r="GS57" s="130">
        <v>0</v>
      </c>
      <c r="GT57" s="130">
        <v>0</v>
      </c>
      <c r="GU57" s="130">
        <v>0</v>
      </c>
      <c r="GV57" s="130">
        <v>0</v>
      </c>
      <c r="GW57" s="130">
        <v>0</v>
      </c>
      <c r="GX57" s="130">
        <v>0</v>
      </c>
      <c r="GY57" s="130">
        <v>0</v>
      </c>
      <c r="GZ57" s="130">
        <v>0</v>
      </c>
      <c r="HA57" s="130">
        <v>0</v>
      </c>
      <c r="HB57" s="130">
        <v>0</v>
      </c>
      <c r="HC57" s="130">
        <v>0</v>
      </c>
      <c r="HD57" s="130">
        <v>0</v>
      </c>
      <c r="HE57" s="130">
        <v>0</v>
      </c>
      <c r="HF57" s="130">
        <v>0</v>
      </c>
      <c r="HG57" s="130">
        <v>0</v>
      </c>
      <c r="HH57" s="130">
        <v>0</v>
      </c>
      <c r="HI57" s="130">
        <v>0</v>
      </c>
      <c r="HJ57" s="130">
        <v>0</v>
      </c>
      <c r="HK57" s="130">
        <v>1898.2937343909523</v>
      </c>
      <c r="HL57" s="130">
        <v>0</v>
      </c>
      <c r="HM57" s="130">
        <v>0</v>
      </c>
      <c r="HN57" s="130">
        <v>0</v>
      </c>
      <c r="HO57" s="130">
        <v>0</v>
      </c>
      <c r="HP57" s="130">
        <v>0</v>
      </c>
      <c r="HQ57" s="130">
        <v>0</v>
      </c>
      <c r="HR57" s="130">
        <v>0</v>
      </c>
      <c r="HS57" s="130">
        <v>0</v>
      </c>
      <c r="HT57" s="130">
        <v>0</v>
      </c>
      <c r="HU57" s="130">
        <v>0</v>
      </c>
      <c r="HV57" s="130">
        <v>0</v>
      </c>
      <c r="HW57" s="130">
        <v>0</v>
      </c>
      <c r="HX57" s="130">
        <v>0</v>
      </c>
      <c r="HY57" s="130">
        <v>0</v>
      </c>
      <c r="HZ57" s="130">
        <v>0</v>
      </c>
      <c r="IA57" s="130">
        <v>0</v>
      </c>
      <c r="IB57" s="130">
        <v>0</v>
      </c>
      <c r="IC57" s="130">
        <v>0</v>
      </c>
      <c r="ID57" s="130">
        <v>0</v>
      </c>
      <c r="IE57" s="130">
        <v>0</v>
      </c>
      <c r="IF57" s="130">
        <v>0</v>
      </c>
      <c r="IG57" s="130">
        <v>0</v>
      </c>
      <c r="IH57" s="130">
        <v>0</v>
      </c>
      <c r="II57" s="130">
        <v>0</v>
      </c>
      <c r="IJ57" s="130">
        <v>0</v>
      </c>
      <c r="IK57" s="130">
        <v>0</v>
      </c>
      <c r="IL57" s="130">
        <v>0</v>
      </c>
      <c r="IM57" s="130">
        <v>0</v>
      </c>
      <c r="IN57" s="130">
        <v>0</v>
      </c>
      <c r="IO57" s="130">
        <v>0</v>
      </c>
      <c r="IP57" s="130">
        <v>0</v>
      </c>
      <c r="IQ57" s="130">
        <v>0</v>
      </c>
      <c r="IR57" s="130">
        <v>0</v>
      </c>
      <c r="IS57" s="130">
        <v>0</v>
      </c>
      <c r="IT57" s="130">
        <v>0</v>
      </c>
      <c r="IU57" s="130">
        <v>0</v>
      </c>
      <c r="IV57" s="130">
        <v>0</v>
      </c>
    </row>
    <row r="58" spans="2:258">
      <c r="B58" s="51" t="s">
        <v>104</v>
      </c>
      <c r="C58" s="40" t="s">
        <v>121</v>
      </c>
      <c r="D58" s="35" t="s">
        <v>193</v>
      </c>
      <c r="E58" s="48"/>
      <c r="F58" s="69"/>
      <c r="G58" s="73"/>
      <c r="H58" s="46">
        <f t="shared" si="8"/>
        <v>0</v>
      </c>
      <c r="GA58" s="206"/>
    </row>
    <row r="59" spans="2:258">
      <c r="B59" s="58" t="s">
        <v>105</v>
      </c>
      <c r="C59" s="56" t="s">
        <v>106</v>
      </c>
      <c r="D59" s="7"/>
      <c r="E59" s="48"/>
      <c r="F59" s="69"/>
      <c r="G59" s="73"/>
      <c r="H59" s="46">
        <f t="shared" si="8"/>
        <v>0</v>
      </c>
      <c r="GA59" s="206"/>
    </row>
    <row r="60" spans="2:258">
      <c r="B60" s="50" t="s">
        <v>107</v>
      </c>
      <c r="C60" s="40" t="s">
        <v>108</v>
      </c>
      <c r="D60" s="35" t="s">
        <v>211</v>
      </c>
      <c r="E60" s="120" t="s">
        <v>655</v>
      </c>
      <c r="F60" s="121" t="s">
        <v>647</v>
      </c>
      <c r="G60" s="73">
        <v>189060.96716818842</v>
      </c>
      <c r="H60" s="133">
        <f>SUM(I60:IX60)</f>
        <v>189060.96716818842</v>
      </c>
      <c r="I60" s="118">
        <v>0</v>
      </c>
      <c r="J60" s="118">
        <v>0</v>
      </c>
      <c r="K60" s="118">
        <v>0</v>
      </c>
      <c r="L60" s="118">
        <v>0</v>
      </c>
      <c r="M60" s="118">
        <v>0</v>
      </c>
      <c r="N60" s="118">
        <v>0</v>
      </c>
      <c r="O60" s="118">
        <v>0</v>
      </c>
      <c r="P60" s="118">
        <v>0</v>
      </c>
      <c r="Q60" s="118">
        <v>0</v>
      </c>
      <c r="R60" s="118">
        <v>0</v>
      </c>
      <c r="S60" s="118">
        <v>0</v>
      </c>
      <c r="T60" s="118">
        <v>0</v>
      </c>
      <c r="U60" s="118">
        <v>0</v>
      </c>
      <c r="V60" s="118">
        <v>0</v>
      </c>
      <c r="W60" s="118">
        <v>0</v>
      </c>
      <c r="X60" s="118">
        <v>0</v>
      </c>
      <c r="Y60" s="118">
        <v>0</v>
      </c>
      <c r="Z60" s="118">
        <v>0</v>
      </c>
      <c r="AA60" s="118">
        <v>0</v>
      </c>
      <c r="AB60" s="118">
        <v>0</v>
      </c>
      <c r="AC60" s="118">
        <v>0</v>
      </c>
      <c r="AD60" s="118">
        <v>0</v>
      </c>
      <c r="AE60" s="118">
        <v>0</v>
      </c>
      <c r="AF60" s="118">
        <v>0</v>
      </c>
      <c r="AG60" s="118">
        <v>0</v>
      </c>
      <c r="AH60" s="118">
        <v>0</v>
      </c>
      <c r="AI60" s="118">
        <v>0</v>
      </c>
      <c r="AJ60" s="118">
        <v>0</v>
      </c>
      <c r="AK60" s="118">
        <v>0</v>
      </c>
      <c r="AL60" s="118">
        <v>0</v>
      </c>
      <c r="AM60" s="118">
        <v>0</v>
      </c>
      <c r="AN60" s="118">
        <v>0</v>
      </c>
      <c r="AO60" s="118">
        <v>0</v>
      </c>
      <c r="AP60" s="118">
        <v>0</v>
      </c>
      <c r="AQ60" s="118">
        <v>0</v>
      </c>
      <c r="AR60" s="118">
        <v>0</v>
      </c>
      <c r="AS60" s="118">
        <v>0</v>
      </c>
      <c r="AT60" s="118">
        <v>0</v>
      </c>
      <c r="AU60" s="118">
        <v>0</v>
      </c>
      <c r="AV60" s="118">
        <v>0</v>
      </c>
      <c r="AW60" s="118">
        <v>0</v>
      </c>
      <c r="AX60" s="118">
        <v>0</v>
      </c>
      <c r="AY60" s="118">
        <v>0</v>
      </c>
      <c r="AZ60" s="118">
        <v>0</v>
      </c>
      <c r="BA60" s="118">
        <v>0</v>
      </c>
      <c r="BB60" s="118">
        <v>0</v>
      </c>
      <c r="BC60" s="118">
        <v>0</v>
      </c>
      <c r="BD60" s="118">
        <v>0</v>
      </c>
      <c r="BE60" s="118">
        <v>0</v>
      </c>
      <c r="BF60" s="118">
        <v>0</v>
      </c>
      <c r="BG60" s="118">
        <v>0</v>
      </c>
      <c r="BH60" s="118">
        <v>0</v>
      </c>
      <c r="BI60" s="118">
        <v>0</v>
      </c>
      <c r="BJ60" s="118">
        <v>0</v>
      </c>
      <c r="BK60" s="118">
        <v>0</v>
      </c>
      <c r="BL60" s="118">
        <v>0</v>
      </c>
      <c r="BM60" s="118">
        <v>0</v>
      </c>
      <c r="BN60" s="118">
        <v>0</v>
      </c>
      <c r="BO60" s="118">
        <v>0</v>
      </c>
      <c r="BP60" s="118">
        <v>0</v>
      </c>
      <c r="BQ60" s="118">
        <v>0</v>
      </c>
      <c r="BR60" s="118">
        <v>0</v>
      </c>
      <c r="BS60" s="118">
        <v>0</v>
      </c>
      <c r="BT60" s="118">
        <v>0</v>
      </c>
      <c r="BU60" s="118">
        <v>0</v>
      </c>
      <c r="BV60" s="118">
        <v>0</v>
      </c>
      <c r="BW60" s="118">
        <v>0</v>
      </c>
      <c r="BX60" s="118">
        <v>0</v>
      </c>
      <c r="BY60" s="118">
        <v>0</v>
      </c>
      <c r="BZ60" s="118">
        <v>0</v>
      </c>
      <c r="CA60" s="118">
        <v>0</v>
      </c>
      <c r="CB60" s="118">
        <v>0</v>
      </c>
      <c r="CC60" s="118">
        <v>0</v>
      </c>
      <c r="CD60" s="118">
        <v>0</v>
      </c>
      <c r="CE60" s="118">
        <v>0</v>
      </c>
      <c r="CF60" s="118">
        <v>0</v>
      </c>
      <c r="CG60" s="118">
        <v>0</v>
      </c>
      <c r="CH60" s="118">
        <v>0</v>
      </c>
      <c r="CI60" s="118">
        <v>0</v>
      </c>
      <c r="CJ60" s="118">
        <v>0</v>
      </c>
      <c r="CK60" s="118">
        <v>0</v>
      </c>
      <c r="CL60" s="118">
        <v>0</v>
      </c>
      <c r="CM60" s="118">
        <v>0</v>
      </c>
      <c r="CN60" s="118">
        <v>0</v>
      </c>
      <c r="CO60" s="118">
        <v>0</v>
      </c>
      <c r="CP60" s="118">
        <v>0</v>
      </c>
      <c r="CQ60" s="118">
        <v>0</v>
      </c>
      <c r="CR60" s="118">
        <v>0</v>
      </c>
      <c r="CS60" s="118">
        <v>0</v>
      </c>
      <c r="CT60" s="118">
        <v>0</v>
      </c>
      <c r="CU60" s="118">
        <v>0</v>
      </c>
      <c r="CV60" s="118">
        <v>0</v>
      </c>
      <c r="CW60" s="118">
        <v>0</v>
      </c>
      <c r="CX60" s="118">
        <v>0</v>
      </c>
      <c r="CY60" s="118">
        <v>0</v>
      </c>
      <c r="CZ60" s="118">
        <v>0</v>
      </c>
      <c r="DA60" s="118">
        <v>0</v>
      </c>
      <c r="DB60" s="118">
        <v>0</v>
      </c>
      <c r="DC60" s="118">
        <v>0</v>
      </c>
      <c r="DD60" s="118">
        <v>0</v>
      </c>
      <c r="DE60" s="118">
        <v>0</v>
      </c>
      <c r="DF60" s="118">
        <v>0</v>
      </c>
      <c r="DG60" s="118">
        <v>0</v>
      </c>
      <c r="DH60" s="118">
        <v>0</v>
      </c>
      <c r="DI60" s="118">
        <v>0</v>
      </c>
      <c r="DJ60" s="118">
        <v>0</v>
      </c>
      <c r="DK60" s="118">
        <v>0</v>
      </c>
      <c r="DL60" s="118">
        <v>0</v>
      </c>
      <c r="DM60" s="118">
        <v>0</v>
      </c>
      <c r="DN60" s="118">
        <v>0</v>
      </c>
      <c r="DO60" s="118">
        <v>0</v>
      </c>
      <c r="DP60" s="118">
        <v>0</v>
      </c>
      <c r="DQ60" s="118">
        <v>0</v>
      </c>
      <c r="DR60" s="118">
        <v>0</v>
      </c>
      <c r="DS60" s="118">
        <v>0</v>
      </c>
      <c r="DT60" s="118">
        <v>0</v>
      </c>
      <c r="DU60" s="118">
        <v>0</v>
      </c>
      <c r="DV60" s="118">
        <v>0</v>
      </c>
      <c r="DW60" s="118">
        <v>0</v>
      </c>
      <c r="DX60" s="118">
        <v>0</v>
      </c>
      <c r="DY60" s="118">
        <v>0</v>
      </c>
      <c r="DZ60" s="118">
        <v>0</v>
      </c>
      <c r="EA60" s="118">
        <v>0</v>
      </c>
      <c r="EB60" s="118">
        <v>0</v>
      </c>
      <c r="EC60" s="118">
        <v>0</v>
      </c>
      <c r="ED60" s="118">
        <v>0</v>
      </c>
      <c r="EE60" s="118">
        <v>0</v>
      </c>
      <c r="EF60" s="118">
        <v>0</v>
      </c>
      <c r="EG60" s="118">
        <v>0</v>
      </c>
      <c r="EH60" s="118">
        <v>0</v>
      </c>
      <c r="EI60" s="118">
        <v>0</v>
      </c>
      <c r="EJ60" s="118">
        <v>0</v>
      </c>
      <c r="EK60" s="118">
        <v>0</v>
      </c>
      <c r="EL60" s="118">
        <v>0</v>
      </c>
      <c r="EM60" s="118">
        <v>0</v>
      </c>
      <c r="EN60" s="118">
        <v>0</v>
      </c>
      <c r="EO60" s="118">
        <v>0</v>
      </c>
      <c r="EP60" s="118">
        <v>0</v>
      </c>
      <c r="EQ60" s="118">
        <v>0</v>
      </c>
      <c r="ER60" s="118">
        <v>0</v>
      </c>
      <c r="ES60" s="118">
        <v>0</v>
      </c>
      <c r="ET60" s="118">
        <v>0</v>
      </c>
      <c r="EU60" s="118">
        <v>0</v>
      </c>
      <c r="EV60" s="118">
        <v>0</v>
      </c>
      <c r="EW60" s="118">
        <v>0</v>
      </c>
      <c r="EX60" s="118">
        <v>0</v>
      </c>
      <c r="EY60" s="118">
        <v>0</v>
      </c>
      <c r="EZ60" s="118">
        <v>0</v>
      </c>
      <c r="FA60" s="118">
        <v>0</v>
      </c>
      <c r="FB60" s="118">
        <v>0</v>
      </c>
      <c r="FC60" s="118">
        <v>0</v>
      </c>
      <c r="FD60" s="118">
        <v>0</v>
      </c>
      <c r="FE60" s="118">
        <v>0</v>
      </c>
      <c r="FF60" s="118">
        <v>0</v>
      </c>
      <c r="FG60" s="118">
        <v>0</v>
      </c>
      <c r="FH60" s="118">
        <v>0</v>
      </c>
      <c r="FI60" s="118">
        <v>0</v>
      </c>
      <c r="FJ60" s="118">
        <v>0</v>
      </c>
      <c r="FK60" s="118">
        <v>0</v>
      </c>
      <c r="FL60" s="118">
        <v>0</v>
      </c>
      <c r="FM60" s="118">
        <v>0</v>
      </c>
      <c r="FN60" s="118">
        <v>0</v>
      </c>
      <c r="FO60" s="118">
        <v>0</v>
      </c>
      <c r="FP60" s="118">
        <v>0</v>
      </c>
      <c r="FQ60" s="118">
        <v>0</v>
      </c>
      <c r="FR60" s="118">
        <v>0</v>
      </c>
      <c r="FS60" s="118">
        <v>0</v>
      </c>
      <c r="FT60" s="118">
        <v>0</v>
      </c>
      <c r="FU60" s="118">
        <v>0</v>
      </c>
      <c r="FV60" s="118">
        <v>0</v>
      </c>
      <c r="FW60" s="118">
        <v>0</v>
      </c>
      <c r="FX60" s="118">
        <v>0</v>
      </c>
      <c r="FY60" s="118">
        <v>0</v>
      </c>
      <c r="FZ60" s="118">
        <v>0</v>
      </c>
      <c r="GA60" s="206"/>
      <c r="GB60" s="190">
        <v>0</v>
      </c>
      <c r="GC60" s="190">
        <v>0</v>
      </c>
      <c r="GD60" s="190">
        <v>0</v>
      </c>
      <c r="GE60" s="190">
        <v>0</v>
      </c>
      <c r="GF60" s="190">
        <v>0</v>
      </c>
      <c r="GG60" s="190">
        <v>0</v>
      </c>
      <c r="GH60" s="190">
        <v>0</v>
      </c>
      <c r="GI60" s="190">
        <v>0</v>
      </c>
      <c r="GJ60" s="190">
        <v>0</v>
      </c>
      <c r="GK60" s="190">
        <v>0</v>
      </c>
      <c r="GL60" s="190">
        <v>0</v>
      </c>
      <c r="GM60" s="190">
        <v>0</v>
      </c>
      <c r="GN60" s="190">
        <v>0</v>
      </c>
      <c r="GO60" s="190">
        <v>0</v>
      </c>
      <c r="GP60" s="190">
        <v>0</v>
      </c>
      <c r="GQ60" s="190">
        <v>0</v>
      </c>
      <c r="GR60" s="190">
        <v>0</v>
      </c>
      <c r="GS60" s="190">
        <v>0</v>
      </c>
      <c r="GT60" s="190">
        <v>0</v>
      </c>
      <c r="GU60" s="190">
        <v>0</v>
      </c>
      <c r="GV60" s="190">
        <v>0</v>
      </c>
      <c r="GW60" s="190">
        <v>0</v>
      </c>
      <c r="GX60" s="190">
        <v>0</v>
      </c>
      <c r="GY60" s="190">
        <v>0</v>
      </c>
      <c r="GZ60" s="190">
        <v>0</v>
      </c>
      <c r="HA60" s="190">
        <v>0</v>
      </c>
      <c r="HB60" s="190">
        <v>0</v>
      </c>
      <c r="HC60" s="190">
        <v>0</v>
      </c>
      <c r="HD60" s="190">
        <v>0</v>
      </c>
      <c r="HE60" s="190">
        <v>0</v>
      </c>
      <c r="HF60" s="190">
        <v>0</v>
      </c>
      <c r="HG60" s="190">
        <v>0</v>
      </c>
      <c r="HH60" s="190">
        <v>0</v>
      </c>
      <c r="HI60" s="190">
        <v>0</v>
      </c>
      <c r="HJ60" s="190">
        <v>0</v>
      </c>
      <c r="HK60" s="190">
        <v>0</v>
      </c>
      <c r="HL60" s="190">
        <v>0</v>
      </c>
      <c r="HM60" s="190">
        <v>0</v>
      </c>
      <c r="HN60" s="190">
        <v>0</v>
      </c>
      <c r="HO60" s="190">
        <v>0</v>
      </c>
      <c r="HP60" s="190">
        <v>0</v>
      </c>
      <c r="HQ60" s="190">
        <v>0</v>
      </c>
      <c r="HR60" s="215">
        <v>189060.96716818842</v>
      </c>
      <c r="HS60" s="190">
        <v>0</v>
      </c>
      <c r="HT60" s="190">
        <v>0</v>
      </c>
      <c r="HU60" s="190">
        <v>0</v>
      </c>
      <c r="HV60" s="190">
        <v>0</v>
      </c>
      <c r="HW60" s="190">
        <v>0</v>
      </c>
      <c r="HX60" s="190">
        <v>0</v>
      </c>
      <c r="HY60" s="190">
        <v>0</v>
      </c>
      <c r="HZ60" s="190">
        <v>0</v>
      </c>
      <c r="IA60" s="190">
        <v>0</v>
      </c>
      <c r="IB60" s="190">
        <v>0</v>
      </c>
      <c r="IC60" s="190">
        <v>0</v>
      </c>
      <c r="ID60" s="190">
        <v>0</v>
      </c>
      <c r="IE60" s="190">
        <v>0</v>
      </c>
      <c r="IF60" s="190">
        <v>0</v>
      </c>
      <c r="IG60" s="190">
        <v>0</v>
      </c>
      <c r="IH60" s="190">
        <v>0</v>
      </c>
      <c r="II60" s="190">
        <v>0</v>
      </c>
      <c r="IJ60" s="190">
        <v>0</v>
      </c>
      <c r="IK60" s="190">
        <v>0</v>
      </c>
      <c r="IL60" s="190">
        <v>0</v>
      </c>
      <c r="IM60" s="190">
        <v>0</v>
      </c>
      <c r="IN60" s="190">
        <v>0</v>
      </c>
      <c r="IO60" s="190">
        <v>0</v>
      </c>
      <c r="IP60" s="190">
        <v>0</v>
      </c>
      <c r="IQ60" s="190">
        <v>0</v>
      </c>
      <c r="IR60" s="190">
        <v>0</v>
      </c>
      <c r="IS60" s="190">
        <v>0</v>
      </c>
      <c r="IT60" s="190">
        <v>0</v>
      </c>
      <c r="IU60" s="190">
        <v>0</v>
      </c>
      <c r="IV60" s="190">
        <v>0</v>
      </c>
      <c r="IW60" s="190">
        <v>0</v>
      </c>
      <c r="IX60" s="190">
        <v>0</v>
      </c>
    </row>
    <row r="61" spans="2:258">
      <c r="B61" s="51" t="s">
        <v>109</v>
      </c>
      <c r="C61" s="40" t="s">
        <v>110</v>
      </c>
      <c r="D61" s="35" t="s">
        <v>193</v>
      </c>
      <c r="E61" s="48"/>
      <c r="F61" s="69"/>
      <c r="G61" s="75"/>
      <c r="H61" s="46">
        <f t="shared" si="8"/>
        <v>0</v>
      </c>
      <c r="GA61" s="206"/>
    </row>
    <row r="62" spans="2:258">
      <c r="B62" s="50" t="s">
        <v>111</v>
      </c>
      <c r="C62" s="40" t="s">
        <v>112</v>
      </c>
      <c r="D62" s="35" t="s">
        <v>193</v>
      </c>
      <c r="E62" s="48"/>
      <c r="F62" s="69"/>
      <c r="G62" s="73"/>
      <c r="H62" s="46">
        <f t="shared" si="8"/>
        <v>0</v>
      </c>
      <c r="GA62" s="206"/>
    </row>
    <row r="63" spans="2:258">
      <c r="B63" s="51" t="s">
        <v>113</v>
      </c>
      <c r="C63" s="40" t="s">
        <v>114</v>
      </c>
      <c r="D63" s="35" t="s">
        <v>193</v>
      </c>
      <c r="E63" s="48"/>
      <c r="F63" s="69"/>
      <c r="G63" s="73"/>
      <c r="H63" s="46">
        <f t="shared" si="8"/>
        <v>0</v>
      </c>
      <c r="GA63" s="206"/>
    </row>
    <row r="64" spans="2:258">
      <c r="B64" s="51"/>
      <c r="C64" s="40"/>
      <c r="D64" s="7"/>
      <c r="E64" s="48"/>
      <c r="F64" s="69"/>
      <c r="G64" s="73"/>
      <c r="H64" s="46">
        <f t="shared" si="8"/>
        <v>0</v>
      </c>
      <c r="GA64" s="206"/>
    </row>
    <row r="65" spans="2:258">
      <c r="B65" s="51" t="s">
        <v>203</v>
      </c>
      <c r="C65" s="112" t="s">
        <v>202</v>
      </c>
      <c r="D65" s="35" t="s">
        <v>193</v>
      </c>
      <c r="E65" s="48"/>
      <c r="F65" s="69"/>
      <c r="G65" s="73"/>
      <c r="H65" s="46">
        <f t="shared" si="8"/>
        <v>0</v>
      </c>
      <c r="GA65" s="206"/>
    </row>
    <row r="66" spans="2:258">
      <c r="B66" s="2"/>
      <c r="C66" s="41"/>
      <c r="D66" s="9"/>
      <c r="E66" s="49"/>
      <c r="F66" s="70"/>
      <c r="G66" s="76"/>
      <c r="H66" s="219">
        <f t="shared" si="8"/>
        <v>0</v>
      </c>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220"/>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row>
    <row r="67" spans="2:258">
      <c r="G67" s="77"/>
    </row>
    <row r="68" spans="2:258">
      <c r="E68" s="11"/>
      <c r="F68" s="11"/>
      <c r="G68" s="71" t="s">
        <v>171</v>
      </c>
      <c r="H68" s="72" t="s">
        <v>169</v>
      </c>
    </row>
    <row r="69" spans="2:258" ht="21">
      <c r="B69" s="59" t="s">
        <v>122</v>
      </c>
      <c r="G69" s="218">
        <f>SUM(G10:G66)</f>
        <v>39617757.391602881</v>
      </c>
      <c r="H69" s="218">
        <f>SUM(H10:H66)</f>
        <v>39691457.946824498</v>
      </c>
    </row>
    <row r="70" spans="2:258">
      <c r="C70" s="103"/>
    </row>
    <row r="71" spans="2:258">
      <c r="F71" s="216" t="s">
        <v>649</v>
      </c>
    </row>
    <row r="72" spans="2:258">
      <c r="F72" s="11" t="s">
        <v>393</v>
      </c>
      <c r="G72" s="190">
        <v>33595859.574978247</v>
      </c>
      <c r="H72" s="190">
        <v>33664270.105448253</v>
      </c>
    </row>
    <row r="73" spans="2:258">
      <c r="G73" s="190"/>
      <c r="H73" s="190"/>
    </row>
    <row r="74" spans="2:258">
      <c r="F74" s="11" t="s">
        <v>648</v>
      </c>
      <c r="G74" s="190">
        <v>6021897.816624634</v>
      </c>
      <c r="H74" s="190">
        <v>6027187.841376245</v>
      </c>
    </row>
    <row r="76" spans="2:258">
      <c r="F76" s="191" t="s">
        <v>333</v>
      </c>
      <c r="G76" s="217">
        <f>+G69-G72-G74</f>
        <v>0</v>
      </c>
      <c r="H76" s="217">
        <f>+H69-H72-H74</f>
        <v>0</v>
      </c>
    </row>
    <row r="79" spans="2:258">
      <c r="B79" s="1"/>
    </row>
    <row r="80" spans="2:258">
      <c r="B80" s="1"/>
    </row>
    <row r="81" spans="2:2">
      <c r="B81" s="1"/>
    </row>
    <row r="82" spans="2:2">
      <c r="B82" s="1"/>
    </row>
    <row r="83" spans="2:2">
      <c r="B83" s="1"/>
    </row>
    <row r="84" spans="2:2">
      <c r="B84" s="1"/>
    </row>
    <row r="85" spans="2:2">
      <c r="B85" s="1"/>
    </row>
    <row r="86" spans="2:2">
      <c r="B86" s="1"/>
    </row>
    <row r="87" spans="2:2">
      <c r="B87" s="1"/>
    </row>
    <row r="88" spans="2:2">
      <c r="B88" s="1"/>
    </row>
    <row r="89" spans="2:2">
      <c r="B89" s="1"/>
    </row>
    <row r="90" spans="2:2">
      <c r="B90" s="1"/>
    </row>
    <row r="91" spans="2:2">
      <c r="B91" s="1"/>
    </row>
    <row r="93" spans="2:2">
      <c r="B93" s="1"/>
    </row>
  </sheetData>
  <mergeCells count="5">
    <mergeCell ref="B8:D8"/>
    <mergeCell ref="E8:G8"/>
    <mergeCell ref="E7:G7"/>
    <mergeCell ref="H8:FZ8"/>
    <mergeCell ref="H7:FZ7"/>
  </mergeCells>
  <conditionalFormatting sqref="D54:D65 D12:D52">
    <cfRule type="containsText" dxfId="6" priority="7" operator="containsText" text="Including;Not Applicable;Not included">
      <formula>NOT(ISERROR(SEARCH("Including;Not Applicable;Not included",D12)))</formula>
    </cfRule>
  </conditionalFormatting>
  <conditionalFormatting sqref="D53">
    <cfRule type="containsText" dxfId="5" priority="6" operator="containsText" text="Including;Not Applicable;Not included">
      <formula>NOT(ISERROR(SEARCH("Including;Not Applicable;Not included",D53)))</formula>
    </cfRule>
  </conditionalFormatting>
  <conditionalFormatting sqref="D48">
    <cfRule type="containsText" dxfId="4" priority="5" operator="containsText" text="Including;Not Applicable;Not included">
      <formula>NOT(ISERROR(SEARCH("Including;Not Applicable;Not included",D48)))</formula>
    </cfRule>
  </conditionalFormatting>
  <conditionalFormatting sqref="D56">
    <cfRule type="containsText" dxfId="3" priority="4" operator="containsText" text="Including;Not Applicable;Not included">
      <formula>NOT(ISERROR(SEARCH("Including;Not Applicable;Not included",D56)))</formula>
    </cfRule>
  </conditionalFormatting>
  <conditionalFormatting sqref="D56">
    <cfRule type="containsText" dxfId="2" priority="3" operator="containsText" text="Including;Not Applicable;Not included">
      <formula>NOT(ISERROR(SEARCH("Including;Not Applicable;Not included",D56)))</formula>
    </cfRule>
  </conditionalFormatting>
  <conditionalFormatting sqref="D57">
    <cfRule type="containsText" dxfId="1" priority="2" operator="containsText" text="Including;Not Applicable;Not included">
      <formula>NOT(ISERROR(SEARCH("Including;Not Applicable;Not included",D57)))</formula>
    </cfRule>
  </conditionalFormatting>
  <conditionalFormatting sqref="D60">
    <cfRule type="containsText" dxfId="0" priority="1" operator="containsText" text="Including;Not Applicable;Not included">
      <formula>NOT(ISERROR(SEARCH("Including;Not Applicable;Not included",D60)))</formula>
    </cfRule>
  </conditionalFormatting>
  <dataValidations count="1">
    <dataValidation type="list" showInputMessage="1" showErrorMessage="1" errorTitle="Unrecognized format" error="Please choose among the following options: Included, Not applicable or Not included" promptTitle="Included in EITI Report" prompt="_x000a_Please choose among the following options: _x000a__x000a_Included and reconciled_x000a_Included partially reconciled_x000a_Included not reconciled_x000a_Not included_x000a_Not applicable" sqref="D65 D50:D58 D19:D20 D33:D35 D12:D17 D39:D41 D43:D48 D22:D24 D26:D30 D60:D63">
      <formula1>"Included and reconciled,Included not reconciled,Included partially reconciled,Not included,Not applicable,&lt;Choose option&gt;"</formula1>
    </dataValidation>
  </dataValidations>
  <pageMargins left="0.75" right="0.75" top="1" bottom="1" header="0.5" footer="0.5"/>
  <pageSetup paperSize="9" scale="47" fitToWidth="0" orientation="landscape" horizontalDpi="2400" verticalDpi="2400"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dimension ref="B1:E42"/>
  <sheetViews>
    <sheetView showGridLines="0" workbookViewId="0">
      <selection activeCell="D10" sqref="D10"/>
    </sheetView>
  </sheetViews>
  <sheetFormatPr defaultColWidth="3.5" defaultRowHeight="24" customHeight="1"/>
  <cols>
    <col min="1" max="1" width="3.5" style="81"/>
    <col min="2" max="2" width="10.375" style="81" customWidth="1"/>
    <col min="3" max="3" width="8" style="81" customWidth="1"/>
    <col min="4" max="4" width="60.375" style="81" customWidth="1"/>
    <col min="5" max="5" width="2" style="84" customWidth="1"/>
    <col min="6" max="16384" width="3.5" style="81"/>
  </cols>
  <sheetData>
    <row r="1" spans="2:5" ht="15.95" customHeight="1">
      <c r="E1" s="81"/>
    </row>
    <row r="2" spans="2:5" ht="24.95" customHeight="1">
      <c r="B2" s="82" t="s">
        <v>174</v>
      </c>
      <c r="E2" s="81"/>
    </row>
    <row r="3" spans="2:5" ht="15.95" customHeight="1">
      <c r="B3" s="83" t="s">
        <v>36</v>
      </c>
      <c r="E3" s="81"/>
    </row>
    <row r="4" spans="2:5" ht="15.95" customHeight="1">
      <c r="B4" s="88" t="s">
        <v>177</v>
      </c>
      <c r="C4" s="88" t="s">
        <v>176</v>
      </c>
      <c r="D4" s="15" t="s">
        <v>178</v>
      </c>
      <c r="E4" s="81"/>
    </row>
    <row r="5" spans="2:5" ht="15.95" customHeight="1">
      <c r="B5" s="85">
        <v>42023</v>
      </c>
      <c r="C5" s="86" t="s">
        <v>180</v>
      </c>
      <c r="D5" s="89" t="s">
        <v>181</v>
      </c>
      <c r="E5" s="81"/>
    </row>
    <row r="6" spans="2:5" ht="15.95" customHeight="1" thickBot="1">
      <c r="B6" s="80">
        <v>41991</v>
      </c>
      <c r="C6" s="87" t="s">
        <v>175</v>
      </c>
      <c r="D6" s="99" t="s">
        <v>179</v>
      </c>
      <c r="E6" s="81"/>
    </row>
    <row r="7" spans="2:5" ht="15.95" customHeight="1" thickBot="1">
      <c r="B7" s="80">
        <v>42061</v>
      </c>
      <c r="C7" s="98" t="s">
        <v>206</v>
      </c>
      <c r="D7" s="100" t="s">
        <v>188</v>
      </c>
      <c r="E7" s="81"/>
    </row>
    <row r="8" spans="2:5" ht="15.95" customHeight="1">
      <c r="D8" s="101" t="s">
        <v>189</v>
      </c>
      <c r="E8" s="81"/>
    </row>
    <row r="9" spans="2:5" ht="15.95" customHeight="1">
      <c r="D9" s="81" t="s">
        <v>192</v>
      </c>
      <c r="E9" s="81"/>
    </row>
    <row r="10" spans="2:5" ht="15.95" customHeight="1">
      <c r="B10" s="80">
        <v>42068</v>
      </c>
      <c r="C10" s="98" t="s">
        <v>187</v>
      </c>
      <c r="D10" s="81" t="s">
        <v>207</v>
      </c>
      <c r="E10" s="81"/>
    </row>
    <row r="11" spans="2:5" ht="15.95" customHeight="1">
      <c r="E11" s="81"/>
    </row>
    <row r="12" spans="2:5" ht="15.95" customHeight="1">
      <c r="E12" s="81"/>
    </row>
    <row r="13" spans="2:5" ht="15.95" customHeight="1">
      <c r="E13" s="81"/>
    </row>
    <row r="14" spans="2:5" ht="15.95" customHeight="1">
      <c r="E14" s="81"/>
    </row>
    <row r="15" spans="2:5" ht="15.95" customHeight="1">
      <c r="E15" s="81"/>
    </row>
    <row r="16" spans="2:5" ht="15.95" customHeight="1">
      <c r="E16" s="81"/>
    </row>
    <row r="17" spans="5:5" ht="15.95" customHeight="1">
      <c r="E17" s="81"/>
    </row>
    <row r="18" spans="5:5" ht="15.95" customHeight="1">
      <c r="E18" s="81"/>
    </row>
    <row r="19" spans="5:5" ht="15.95" customHeight="1">
      <c r="E19" s="81"/>
    </row>
    <row r="20" spans="5:5" ht="15.95" customHeight="1">
      <c r="E20" s="81"/>
    </row>
    <row r="21" spans="5:5" ht="15.95" customHeight="1">
      <c r="E21" s="81"/>
    </row>
    <row r="22" spans="5:5" ht="15.95" customHeight="1">
      <c r="E22" s="81"/>
    </row>
    <row r="23" spans="5:5" ht="15.95" customHeight="1">
      <c r="E23" s="81"/>
    </row>
    <row r="24" spans="5:5" ht="15.95" customHeight="1">
      <c r="E24" s="81"/>
    </row>
    <row r="25" spans="5:5" ht="15.95" customHeight="1">
      <c r="E25" s="81"/>
    </row>
    <row r="26" spans="5:5" ht="15.95" customHeight="1">
      <c r="E26" s="81"/>
    </row>
    <row r="27" spans="5:5" ht="15.95" customHeight="1">
      <c r="E27" s="81"/>
    </row>
    <row r="28" spans="5:5" ht="15.95" customHeight="1">
      <c r="E28" s="81"/>
    </row>
    <row r="29" spans="5:5" ht="15.95" customHeight="1">
      <c r="E29" s="81"/>
    </row>
    <row r="30" spans="5:5" ht="15.95" customHeight="1">
      <c r="E30" s="81"/>
    </row>
    <row r="31" spans="5:5" ht="15.95" customHeight="1">
      <c r="E31" s="81"/>
    </row>
    <row r="32" spans="5:5" ht="15.95" customHeight="1">
      <c r="E32" s="81"/>
    </row>
    <row r="33" spans="5:5" ht="15.95" customHeight="1">
      <c r="E33" s="81"/>
    </row>
    <row r="34" spans="5:5" ht="15.95" customHeight="1"/>
    <row r="35" spans="5:5" ht="15.95" customHeight="1"/>
    <row r="36" spans="5:5" ht="15.95" customHeight="1">
      <c r="E36" s="81"/>
    </row>
    <row r="37" spans="5:5" ht="15.95" customHeight="1">
      <c r="E37" s="81"/>
    </row>
    <row r="38" spans="5:5" ht="15.95" customHeight="1">
      <c r="E38" s="81"/>
    </row>
    <row r="39" spans="5:5" ht="15.95" customHeight="1">
      <c r="E39" s="81"/>
    </row>
    <row r="40" spans="5:5" ht="15.95" customHeight="1">
      <c r="E40" s="81"/>
    </row>
    <row r="41" spans="5:5" ht="15.95" customHeight="1">
      <c r="E41" s="81"/>
    </row>
    <row r="42" spans="5:5" ht="15.95" customHeight="1"/>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CA3803-53F5-4CC2-9BE8-1A4BA61D1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6DD97B9-0E5D-4B8E-9C43-4F3313333A81}">
  <ds:schemaRefs>
    <ds:schemaRef ds:uri="http://schemas.microsoft.com/sharepoint/v3/contenttype/forms"/>
  </ds:schemaRefs>
</ds:datastoreItem>
</file>

<file path=customXml/itemProps3.xml><?xml version="1.0" encoding="utf-8"?>
<ds:datastoreItem xmlns:ds="http://schemas.openxmlformats.org/officeDocument/2006/customXml" ds:itemID="{5AF4399B-BF3C-4C33-BEA4-BA1EF66AB1C3}">
  <ds:schemaRefs>
    <ds:schemaRef ds:uri="http://purl.org/dc/elements/1.1/"/>
    <ds:schemaRef ds:uri="http://purl.org/dc/dcmitype/"/>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1. About</vt:lpstr>
      <vt:lpstr>2. Contextual</vt:lpstr>
      <vt:lpstr>3. Revenues</vt:lpstr>
      <vt:lpstr>Changelog</vt:lpstr>
    </vt:vector>
  </TitlesOfParts>
  <Company>EITI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Tunold Kråkenes</dc:creator>
  <cp:lastModifiedBy>User</cp:lastModifiedBy>
  <cp:lastPrinted>2015-10-22T03:05:07Z</cp:lastPrinted>
  <dcterms:created xsi:type="dcterms:W3CDTF">2014-08-29T11:25:27Z</dcterms:created>
  <dcterms:modified xsi:type="dcterms:W3CDTF">2015-12-20T02:02:54Z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ies>
</file>